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08" windowWidth="11916" windowHeight="5160"/>
  </bookViews>
  <sheets>
    <sheet name="Muka Depan" sheetId="11" r:id="rId1"/>
    <sheet name="Mula" sheetId="10" r:id="rId2"/>
    <sheet name="Kemasukan Data" sheetId="8" r:id="rId3"/>
    <sheet name="Pelajar" sheetId="9" r:id="rId4"/>
    <sheet name="Sumber" sheetId="4" r:id="rId5"/>
    <sheet name="SPK" sheetId="1" r:id="rId6"/>
    <sheet name="Pengiktirafan Program" sheetId="5" r:id="rId7"/>
    <sheet name="Pengiktirafan Alumni" sheetId="3" r:id="rId8"/>
    <sheet name="Rumusan Markah" sheetId="6" r:id="rId9"/>
    <sheet name="Sheet1" sheetId="12" state="hidden" r:id="rId10"/>
  </sheets>
  <definedNames>
    <definedName name="Check1" localSheetId="2">'Kemasukan Data'!$C$13</definedName>
    <definedName name="_xlnm.Print_Area" localSheetId="2">'Kemasukan Data'!$A$1:$I$204</definedName>
    <definedName name="_xlnm.Print_Area" localSheetId="3">Pelajar!$A$1:$N$23</definedName>
    <definedName name="_xlnm.Print_Area" localSheetId="7">'Pengiktirafan Alumni'!$A$1:$N$17</definedName>
    <definedName name="_xlnm.Print_Area" localSheetId="6">'Pengiktirafan Program'!$A$1:$N$18</definedName>
    <definedName name="_xlnm.Print_Area" localSheetId="8">'Rumusan Markah'!$A$1:$K$31</definedName>
    <definedName name="_xlnm.Print_Area" localSheetId="5">SPK!$A$1:$N$21</definedName>
    <definedName name="_xlnm.Print_Area" localSheetId="4">Sumber!$A$1:$N$40</definedName>
    <definedName name="_xlnm.Print_Titles" localSheetId="7">'Pengiktirafan Alumni'!$11:$12</definedName>
    <definedName name="_xlnm.Print_Titles" localSheetId="6">'Pengiktirafan Program'!$11:$12</definedName>
    <definedName name="_xlnm.Print_Titles" localSheetId="5">SPK!$11:$12</definedName>
    <definedName name="_xlnm.Print_Titles" localSheetId="4">Sumber!$11:$12</definedName>
    <definedName name="Text1" localSheetId="2">'Kemasukan Data'!#REF!</definedName>
    <definedName name="Text2" localSheetId="2">'Kemasukan Data'!$C$20</definedName>
  </definedNames>
  <calcPr calcId="145621"/>
</workbook>
</file>

<file path=xl/calcChain.xml><?xml version="1.0" encoding="utf-8"?>
<calcChain xmlns="http://schemas.openxmlformats.org/spreadsheetml/2006/main">
  <c r="F176" i="8" l="1"/>
  <c r="K16" i="1" s="1"/>
  <c r="L16" i="1" s="1"/>
  <c r="F63" i="8"/>
  <c r="F64" i="8"/>
  <c r="F65" i="8"/>
  <c r="F66" i="8"/>
  <c r="F67" i="8"/>
  <c r="F68" i="8"/>
  <c r="E69" i="8"/>
  <c r="F43" i="8"/>
  <c r="F48" i="8"/>
  <c r="F47" i="8"/>
  <c r="F46" i="8"/>
  <c r="E49" i="8"/>
  <c r="F202" i="8"/>
  <c r="F201" i="8"/>
  <c r="F142" i="8"/>
  <c r="F88" i="8"/>
  <c r="F87" i="8"/>
  <c r="F86" i="8"/>
  <c r="F85" i="8"/>
  <c r="F83" i="8"/>
  <c r="F82" i="8"/>
  <c r="F81" i="8"/>
  <c r="F80" i="8"/>
  <c r="F62" i="8"/>
  <c r="F45" i="8"/>
  <c r="F44" i="8"/>
  <c r="F42" i="8"/>
  <c r="F128" i="8"/>
  <c r="F192" i="8"/>
  <c r="K16" i="5" s="1"/>
  <c r="F191" i="8"/>
  <c r="K15" i="5" s="1"/>
  <c r="F180" i="8"/>
  <c r="F131" i="8"/>
  <c r="F132" i="8"/>
  <c r="F130" i="8"/>
  <c r="F41" i="8"/>
  <c r="F40" i="8"/>
  <c r="F61" i="8"/>
  <c r="F60" i="8"/>
  <c r="F72" i="8"/>
  <c r="F59" i="8"/>
  <c r="F57" i="8"/>
  <c r="F56" i="8"/>
  <c r="F54" i="8"/>
  <c r="F52" i="8"/>
  <c r="F51" i="8"/>
  <c r="F39" i="8"/>
  <c r="F37" i="8"/>
  <c r="F36" i="8"/>
  <c r="F49" i="8" s="1"/>
  <c r="F34" i="8"/>
  <c r="F50" i="8"/>
  <c r="K13" i="9" s="1"/>
  <c r="F146" i="8"/>
  <c r="F145" i="8"/>
  <c r="M11" i="9"/>
  <c r="M21" i="9" s="1"/>
  <c r="M11" i="4"/>
  <c r="M20" i="4" s="1"/>
  <c r="M11" i="1"/>
  <c r="M16" i="1" s="1"/>
  <c r="M11" i="5"/>
  <c r="M13" i="5" s="1"/>
  <c r="M11" i="3"/>
  <c r="M15" i="3" s="1"/>
  <c r="M20" i="9"/>
  <c r="F140" i="8"/>
  <c r="F76" i="8"/>
  <c r="F134" i="8"/>
  <c r="F133" i="8"/>
  <c r="M22" i="4"/>
  <c r="F137" i="8"/>
  <c r="K22" i="4"/>
  <c r="L22" i="4" s="1"/>
  <c r="F200" i="8"/>
  <c r="K14" i="3" s="1"/>
  <c r="F139" i="8"/>
  <c r="K25" i="4" s="1"/>
  <c r="F183" i="8"/>
  <c r="M20" i="1"/>
  <c r="M15" i="1"/>
  <c r="F162" i="8"/>
  <c r="K13" i="1" s="1"/>
  <c r="L13" i="1" s="1"/>
  <c r="F156" i="8"/>
  <c r="F155" i="8"/>
  <c r="F154" i="8"/>
  <c r="K20" i="1"/>
  <c r="L20" i="1" s="1"/>
  <c r="F97" i="8"/>
  <c r="K15" i="4" s="1"/>
  <c r="F152" i="8"/>
  <c r="F151" i="8"/>
  <c r="F150" i="8"/>
  <c r="K35" i="4" s="1"/>
  <c r="F148" i="8"/>
  <c r="K33" i="4" s="1"/>
  <c r="L33" i="4" s="1"/>
  <c r="F77" i="8"/>
  <c r="K18" i="9" s="1"/>
  <c r="F190" i="8"/>
  <c r="K14" i="5" s="1"/>
  <c r="L14" i="5" s="1"/>
  <c r="F181" i="8"/>
  <c r="K18" i="1"/>
  <c r="L18" i="1" s="1"/>
  <c r="F138" i="8"/>
  <c r="F96" i="8"/>
  <c r="F78" i="8"/>
  <c r="F75" i="8"/>
  <c r="K17" i="9" s="1"/>
  <c r="L17" i="9" s="1"/>
  <c r="K14" i="9"/>
  <c r="L14" i="9" s="1"/>
  <c r="M14" i="5"/>
  <c r="M19" i="1"/>
  <c r="M18" i="1"/>
  <c r="M38" i="4"/>
  <c r="M33" i="4"/>
  <c r="M17" i="9"/>
  <c r="M16" i="9"/>
  <c r="M15" i="9"/>
  <c r="M14" i="9"/>
  <c r="M13" i="9"/>
  <c r="F172" i="8"/>
  <c r="K15" i="1" s="1"/>
  <c r="L15" i="1" s="1"/>
  <c r="F168" i="8"/>
  <c r="K14" i="1" s="1"/>
  <c r="L14" i="1" s="1"/>
  <c r="F182" i="8"/>
  <c r="K19" i="1" s="1"/>
  <c r="L19" i="1" s="1"/>
  <c r="K17" i="1"/>
  <c r="L17" i="1" s="1"/>
  <c r="F149" i="8"/>
  <c r="F147" i="8"/>
  <c r="K32" i="4" s="1"/>
  <c r="F144" i="8"/>
  <c r="F141" i="8"/>
  <c r="K31" i="4" s="1"/>
  <c r="F135" i="8"/>
  <c r="M32" i="4"/>
  <c r="F199" i="8"/>
  <c r="K13" i="3" s="1"/>
  <c r="L13" i="3" s="1"/>
  <c r="F189" i="8"/>
  <c r="K13" i="5" s="1"/>
  <c r="L13" i="5" s="1"/>
  <c r="F143" i="8"/>
  <c r="K26" i="4" s="1"/>
  <c r="L26" i="4" s="1"/>
  <c r="F153" i="8"/>
  <c r="F136" i="8"/>
  <c r="F129" i="8"/>
  <c r="K16" i="4" s="1"/>
  <c r="L16" i="4" s="1"/>
  <c r="F95" i="8"/>
  <c r="F94" i="8"/>
  <c r="F74" i="8"/>
  <c r="F73" i="8"/>
  <c r="F71" i="8"/>
  <c r="M13" i="1"/>
  <c r="M17" i="1"/>
  <c r="M16" i="4"/>
  <c r="M26" i="4"/>
  <c r="M29" i="4"/>
  <c r="M28" i="4"/>
  <c r="M17" i="4"/>
  <c r="M15" i="4"/>
  <c r="M13" i="4"/>
  <c r="M13" i="3"/>
  <c r="M14" i="3"/>
  <c r="M16" i="3" s="1"/>
  <c r="K18" i="4"/>
  <c r="E21" i="6"/>
  <c r="K13" i="4" l="1"/>
  <c r="L13" i="4" s="1"/>
  <c r="K38" i="4"/>
  <c r="L38" i="4" s="1"/>
  <c r="K21" i="4"/>
  <c r="K27" i="4"/>
  <c r="L15" i="4"/>
  <c r="K15" i="9"/>
  <c r="L15" i="9" s="1"/>
  <c r="K29" i="4"/>
  <c r="L29" i="4" s="1"/>
  <c r="L14" i="3"/>
  <c r="M19" i="9"/>
  <c r="F69" i="8"/>
  <c r="K20" i="4" s="1"/>
  <c r="L20" i="4" s="1"/>
  <c r="F79" i="8"/>
  <c r="K19" i="9" s="1"/>
  <c r="L19" i="9" s="1"/>
  <c r="K30" i="4"/>
  <c r="K37" i="4"/>
  <c r="M14" i="1"/>
  <c r="M18" i="9"/>
  <c r="M22" i="9" s="1"/>
  <c r="K15" i="3"/>
  <c r="L15" i="3" s="1"/>
  <c r="L16" i="3" s="1"/>
  <c r="F20" i="6" s="1"/>
  <c r="L18" i="9"/>
  <c r="K16" i="9"/>
  <c r="L16" i="9" s="1"/>
  <c r="L32" i="4"/>
  <c r="M21" i="1"/>
  <c r="L21" i="1"/>
  <c r="F18" i="6" s="1"/>
  <c r="L13" i="9"/>
  <c r="K34" i="4"/>
  <c r="K36" i="4"/>
  <c r="M24" i="4"/>
  <c r="M36" i="4"/>
  <c r="M30" i="4"/>
  <c r="L30" i="4" s="1"/>
  <c r="M21" i="4"/>
  <c r="M34" i="4"/>
  <c r="M27" i="4"/>
  <c r="L27" i="4" s="1"/>
  <c r="M37" i="4"/>
  <c r="M14" i="4"/>
  <c r="M16" i="5"/>
  <c r="L16" i="5" s="1"/>
  <c r="M15" i="5"/>
  <c r="M17" i="5" s="1"/>
  <c r="M18" i="4"/>
  <c r="L18" i="4" s="1"/>
  <c r="M31" i="4"/>
  <c r="L31" i="4" s="1"/>
  <c r="M23" i="4"/>
  <c r="M35" i="4"/>
  <c r="L35" i="4" s="1"/>
  <c r="M25" i="4"/>
  <c r="L25" i="4" s="1"/>
  <c r="M19" i="4"/>
  <c r="L37" i="4" l="1"/>
  <c r="L21" i="4"/>
  <c r="K20" i="9"/>
  <c r="L20" i="9" s="1"/>
  <c r="K23" i="4"/>
  <c r="L23" i="4" s="1"/>
  <c r="K19" i="4"/>
  <c r="L19" i="4" s="1"/>
  <c r="K14" i="4"/>
  <c r="L14" i="4" s="1"/>
  <c r="K17" i="4"/>
  <c r="L17" i="4" s="1"/>
  <c r="K21" i="9"/>
  <c r="L21" i="9" s="1"/>
  <c r="L22" i="9" s="1"/>
  <c r="F16" i="6" s="1"/>
  <c r="L34" i="4"/>
  <c r="K24" i="4"/>
  <c r="L24" i="4" s="1"/>
  <c r="K28" i="4"/>
  <c r="L28" i="4" s="1"/>
  <c r="L15" i="5"/>
  <c r="L17" i="5" s="1"/>
  <c r="F19" i="6" s="1"/>
  <c r="M39" i="4"/>
  <c r="L36" i="4"/>
  <c r="L39" i="4" l="1"/>
  <c r="F17" i="6" s="1"/>
  <c r="F21" i="6" s="1"/>
</calcChain>
</file>

<file path=xl/sharedStrings.xml><?xml version="1.0" encoding="utf-8"?>
<sst xmlns="http://schemas.openxmlformats.org/spreadsheetml/2006/main" count="658" uniqueCount="433">
  <si>
    <t>No</t>
  </si>
  <si>
    <t>%</t>
  </si>
  <si>
    <t>Data</t>
  </si>
  <si>
    <t>no.</t>
  </si>
  <si>
    <t>1.1.1</t>
  </si>
  <si>
    <t>1.2.1</t>
  </si>
  <si>
    <t>2.1.1</t>
  </si>
  <si>
    <t>2.1.2</t>
  </si>
  <si>
    <t>2.1.3</t>
  </si>
  <si>
    <t>2.2.1</t>
  </si>
  <si>
    <t>2.3.1</t>
  </si>
  <si>
    <t>3.1.1</t>
  </si>
  <si>
    <t>3.2.1</t>
  </si>
  <si>
    <t>5.2.1</t>
  </si>
  <si>
    <t>Unit Data</t>
  </si>
  <si>
    <t>Input Data</t>
  </si>
  <si>
    <t>man-days</t>
  </si>
  <si>
    <t>1.1.2</t>
  </si>
  <si>
    <t>3.3.1</t>
  </si>
  <si>
    <t xml:space="preserve">Fax: </t>
  </si>
  <si>
    <t xml:space="preserve">Email: </t>
  </si>
  <si>
    <r>
      <t>m</t>
    </r>
    <r>
      <rPr>
        <vertAlign val="superscript"/>
        <sz val="10"/>
        <rFont val="Calibri"/>
        <family val="2"/>
      </rPr>
      <t>2</t>
    </r>
  </si>
  <si>
    <t>2.1.6</t>
  </si>
  <si>
    <r>
      <t>2.</t>
    </r>
    <r>
      <rPr>
        <sz val="7"/>
        <color indexed="8"/>
        <rFont val="Arial"/>
        <family val="2"/>
      </rPr>
      <t xml:space="preserve">       </t>
    </r>
    <r>
      <rPr>
        <sz val="11"/>
        <color indexed="8"/>
        <rFont val="Arial"/>
        <family val="2"/>
      </rPr>
      <t>Tahun Ditubuhkan</t>
    </r>
  </si>
  <si>
    <r>
      <t>3.</t>
    </r>
    <r>
      <rPr>
        <sz val="7"/>
        <color indexed="8"/>
        <rFont val="Arial"/>
        <family val="2"/>
      </rPr>
      <t xml:space="preserve">       </t>
    </r>
    <r>
      <rPr>
        <sz val="11"/>
        <color indexed="8"/>
        <rFont val="Arial"/>
        <family val="2"/>
      </rPr>
      <t>Alamat</t>
    </r>
  </si>
  <si>
    <t>Telefon</t>
  </si>
  <si>
    <r>
      <t>4.</t>
    </r>
    <r>
      <rPr>
        <sz val="7"/>
        <color indexed="8"/>
        <rFont val="Arial"/>
        <family val="2"/>
      </rPr>
      <t xml:space="preserve">       </t>
    </r>
    <r>
      <rPr>
        <sz val="11"/>
        <color indexed="8"/>
        <rFont val="Arial"/>
        <family val="2"/>
      </rPr>
      <t>Bilangan Program Yang Dijalankan</t>
    </r>
  </si>
  <si>
    <t>Nama:</t>
  </si>
  <si>
    <t>Telefon:</t>
  </si>
  <si>
    <t>Gred:</t>
  </si>
  <si>
    <t>PELAJAR</t>
  </si>
  <si>
    <t>Dokumen Sokongan</t>
  </si>
  <si>
    <t>a. Antarabangsa</t>
  </si>
  <si>
    <t>b. Kebangsaan</t>
  </si>
  <si>
    <t>d. Daerah</t>
  </si>
  <si>
    <t>SUMBER</t>
  </si>
  <si>
    <t>Latar Belakang</t>
  </si>
  <si>
    <t>SISTEM PENGURUSAN KUALITI (SPK)</t>
  </si>
  <si>
    <t>Sub-Kriteria</t>
  </si>
  <si>
    <t>Petunjuk</t>
  </si>
  <si>
    <t>Kriteria Prestasi</t>
  </si>
  <si>
    <t>Pewajaran</t>
  </si>
  <si>
    <t>Sub-pewajaran</t>
  </si>
  <si>
    <t>Penanda Aras</t>
  </si>
  <si>
    <t>Markah Diperolehi</t>
  </si>
  <si>
    <t>Markah Penuh</t>
  </si>
  <si>
    <t>Markah Keseluruhan Pelajar</t>
  </si>
  <si>
    <t>1. PELAJAR</t>
  </si>
  <si>
    <t>2. SUMBER</t>
  </si>
  <si>
    <t xml:space="preserve">Petunjuk </t>
  </si>
  <si>
    <t>Sub-Pewajaran</t>
  </si>
  <si>
    <t>Infrastruktur Fizikal</t>
  </si>
  <si>
    <t xml:space="preserve">Nisbah </t>
  </si>
  <si>
    <t>Nisbah</t>
  </si>
  <si>
    <t>Skala</t>
  </si>
  <si>
    <t xml:space="preserve">Peratusan perbelanjaan operasi tahunan dibelanjakan untuk infrastruktur ICT. </t>
  </si>
  <si>
    <t>Kakitangan</t>
  </si>
  <si>
    <t>3. SISTEM PENGURUSAN KUALITI (SPK)</t>
  </si>
  <si>
    <t>Indeks kepuasan pelajar</t>
  </si>
  <si>
    <t>Indeks Kepuasan Majikan</t>
  </si>
  <si>
    <t>Indeks kepuasan terhadap kualiti graduan dari pihak berkepentingan.</t>
  </si>
  <si>
    <t>1.2.2</t>
  </si>
  <si>
    <t>Markah Keseluruhan Sumber</t>
  </si>
  <si>
    <t>Peratusan kawasan binaan</t>
  </si>
  <si>
    <t>Markah Keseluruhan SPK</t>
  </si>
  <si>
    <t>Markah Keseluruhan Pengiktirafan Program</t>
  </si>
  <si>
    <t>3.4.1</t>
  </si>
  <si>
    <t>2.3.2</t>
  </si>
  <si>
    <t>2.3.3</t>
  </si>
  <si>
    <t>2.3.4</t>
  </si>
  <si>
    <t>2.3.5</t>
  </si>
  <si>
    <t>2.3.6</t>
  </si>
  <si>
    <t>2.3.7</t>
  </si>
  <si>
    <t>Kolaborasi Strategik</t>
  </si>
  <si>
    <t xml:space="preserve">Bilangan jenis sukan dan rekreasi dari senarai sukan MASUM                                      </t>
  </si>
  <si>
    <t xml:space="preserve">Skala:    
0 - tiada SPK
1 -  SPK dalaman
2 - SPK diiktiraf badan luar untuk skop OSH
</t>
  </si>
  <si>
    <t>Bilangan</t>
  </si>
  <si>
    <t>%
Berdasarkan kesetaraan berikut:
1 antarabangsa=
2 kebangsaan= 
3 negeri=
4 daerah</t>
  </si>
  <si>
    <t xml:space="preserve">Bilangan di peringkat kebangsaan. 
Berdasarkan kesetaraan berikut:
1 antarabangsa=
2 kebangsaan= 
3 negeri=
4 daerah </t>
  </si>
  <si>
    <t>Memanah</t>
  </si>
  <si>
    <t>Badminton</t>
  </si>
  <si>
    <t>Kriket</t>
  </si>
  <si>
    <t>Lawan Pedang</t>
  </si>
  <si>
    <t>Bola Sepak</t>
  </si>
  <si>
    <t>Futsal</t>
  </si>
  <si>
    <t>Bola Baling</t>
  </si>
  <si>
    <t>Hoki</t>
  </si>
  <si>
    <t>Judo</t>
  </si>
  <si>
    <t>Kayak</t>
  </si>
  <si>
    <t>Bola Jaring</t>
  </si>
  <si>
    <t>Pencak Silat</t>
  </si>
  <si>
    <t>Ping Pong</t>
  </si>
  <si>
    <t>Mendayung</t>
  </si>
  <si>
    <t>Ragbi</t>
  </si>
  <si>
    <t>Sepak Takraw</t>
  </si>
  <si>
    <t>Menembak</t>
  </si>
  <si>
    <t>Bola Lisut</t>
  </si>
  <si>
    <t>Skuash</t>
  </si>
  <si>
    <t>Berenang</t>
  </si>
  <si>
    <t>Taekwondo</t>
  </si>
  <si>
    <t>Tenis</t>
  </si>
  <si>
    <t>Acara Trek dan Padang</t>
  </si>
  <si>
    <t>Bola Tampar</t>
  </si>
  <si>
    <t>Bil.</t>
  </si>
  <si>
    <r>
      <t>Ruang kawasan di dalam unit m</t>
    </r>
    <r>
      <rPr>
        <vertAlign val="superscript"/>
        <sz val="10"/>
        <color indexed="8"/>
        <rFont val="Calibri"/>
        <family val="2"/>
      </rPr>
      <t>2</t>
    </r>
  </si>
  <si>
    <t>Jumlah perbelanjaan tahunan mengurus infrastruktur ICT (RM), meliputi segala perbelanjaan yang berkaitan dengan internet, pengkomputeran, komunikasi, perlesenan perisian dsb.</t>
  </si>
  <si>
    <t>10:1 sehingga  15:1</t>
  </si>
  <si>
    <t>b. Mempunyai sistem pengurusan kualiti dalaman</t>
  </si>
  <si>
    <t>Bola Keranjang</t>
  </si>
  <si>
    <t>Golf</t>
  </si>
  <si>
    <t>Karatedo</t>
  </si>
  <si>
    <t>Boling Padang</t>
  </si>
  <si>
    <t>Boling</t>
  </si>
  <si>
    <t>Catur</t>
  </si>
  <si>
    <r>
      <t>1.</t>
    </r>
    <r>
      <rPr>
        <sz val="7"/>
        <color indexed="8"/>
        <rFont val="Arial"/>
        <family val="2"/>
      </rPr>
      <t xml:space="preserve">       </t>
    </r>
    <r>
      <rPr>
        <sz val="11"/>
        <color indexed="8"/>
        <rFont val="Arial"/>
        <family val="2"/>
      </rPr>
      <t>Nama IPG</t>
    </r>
  </si>
  <si>
    <t>1.2.3</t>
  </si>
  <si>
    <t>1.2.4</t>
  </si>
  <si>
    <t>2.1.7</t>
  </si>
  <si>
    <t>Perkhidmatan Sokongan</t>
  </si>
  <si>
    <t>2.2.2</t>
  </si>
  <si>
    <t>Bilangan pengiktirafan daripada pihak luar IPG yang diterima oleh pelajar.</t>
  </si>
  <si>
    <t>Peratusan populasi pelajar yang menginap di kediaman yang disediakan oleh IPG.</t>
  </si>
  <si>
    <t>Indeks kepuasan pelajar (yang bakal bergraduat) terhadap aktiviti pengajaran dan pembelajaran di IPG.</t>
  </si>
  <si>
    <t>Keberkesanan proses pengajaran dan pembelajaran</t>
  </si>
  <si>
    <t>Purata penilaian pengajaran pensyarah di IPG.</t>
  </si>
  <si>
    <t>Penilaian pengajaran  pensyarah</t>
  </si>
  <si>
    <t>Tahap kepuasan kualiti graduan dari pihak berkepentingan  (Berdasarkan kepada skala Likert 1-5).</t>
  </si>
  <si>
    <t>PENGIKTIRAFAN PROGRAM</t>
  </si>
  <si>
    <t>5.1.1</t>
  </si>
  <si>
    <t>Bilangan kerjasama dengan industri/ IPT melalui MoU, nota kolaborasi, perpindahan teknologi dan seumpamanya.</t>
  </si>
  <si>
    <t xml:space="preserve">Kualiti Pelajar </t>
  </si>
  <si>
    <t>Aktiviti yang melibatkan pelajar</t>
  </si>
  <si>
    <t>1.1.3</t>
  </si>
  <si>
    <t>1.1.4</t>
  </si>
  <si>
    <t>1.1.5</t>
  </si>
  <si>
    <t>2.1.8</t>
  </si>
  <si>
    <t>Peratusan pensyarah berbanding bilangan keseluruhan kakitangan.</t>
  </si>
  <si>
    <t>Nisbah bilangan pelajar kepada bilangan pensyarah sepenuh masa.</t>
  </si>
  <si>
    <t xml:space="preserve">Peratusan pensyarah dengan kelayakan Sarjana / profesional atau yang lebih tinggi. </t>
  </si>
  <si>
    <t>2.4.1</t>
  </si>
  <si>
    <t>2.3.8</t>
  </si>
  <si>
    <t>2.3.9</t>
  </si>
  <si>
    <t>2.3.10</t>
  </si>
  <si>
    <t>2.3.11</t>
  </si>
  <si>
    <t>2.3.12</t>
  </si>
  <si>
    <t>3.5.1</t>
  </si>
  <si>
    <t>3.1.2</t>
  </si>
  <si>
    <t>4.1.1</t>
  </si>
  <si>
    <t>4.1.2</t>
  </si>
  <si>
    <t>Peratusan pensyarah yang menganggotai badan professional yang diiktiraf.</t>
  </si>
  <si>
    <t>Kurang daripada 2000:1</t>
  </si>
  <si>
    <t>Peratusan pensyarah yang mempunyai pengalaman industri / pengalaman professional melebihi setahun.</t>
  </si>
  <si>
    <t>Pengiktirafan dan anugerah kepada alumni</t>
  </si>
  <si>
    <t>Bilangan anugerah luaran atau pengiktirafan yang diterima oleh alumni.</t>
  </si>
  <si>
    <t>5. PENGIKTIRAFAN ALUMNI</t>
  </si>
  <si>
    <t>Kecukupan keluasan binaan perpustakaan berbanding pelajar.</t>
  </si>
  <si>
    <t>Kecukupan kapasiti perpustakaan berbanding bilangan pelajar.</t>
  </si>
  <si>
    <t>Penjanaan Kewangan</t>
  </si>
  <si>
    <t>Jumlah pendapatan (RM)</t>
  </si>
  <si>
    <t>Jumlah endowmen (RM) yang diterima pada tahun dinilai.</t>
  </si>
  <si>
    <t>Jumlah geran (RM) yang diterima pada tahun dinilai.</t>
  </si>
  <si>
    <t>Jumlah hadiah (RM) yang diterima pada tahun dinilai.</t>
  </si>
  <si>
    <t>RM</t>
  </si>
  <si>
    <t>Persijilan SPK untuk skop pengendalian pelajar.</t>
  </si>
  <si>
    <t>Pensijilan SPK untuk aktiviti teras (pengajaran dan pembelajaran, keselamatan dan kesihatan, pengendalian pelajar)</t>
  </si>
  <si>
    <t>3.1.3</t>
  </si>
  <si>
    <t>Skala:    
0 - tiada persijilan 
1 - SPK dalaman untuk skop sokongan P&amp;P
2 - SPK dalaman utk skop P&amp;P
3 - SPK luaran utk skop sokongan P&amp;P 
4 - SPK luaran untuk P&amp;P</t>
  </si>
  <si>
    <t>Persijilan SPK untuk skop aktiviti pengajaran dan pembelajaran (P&amp;P).</t>
  </si>
  <si>
    <t>c. Mempunyai sistem pengurusan kualiti dalaman untuk skop P&amp;P</t>
  </si>
  <si>
    <t xml:space="preserve">Skala:    
0 - tiada SPK
1 -  SPK dalaman
2 - SPK diiktiraf badan luar untuk pengendalian pelajar 
</t>
  </si>
  <si>
    <t>Penilai luar program</t>
  </si>
  <si>
    <t>Arahan</t>
  </si>
  <si>
    <t>Terima kasih di atas kerjasama dan maklum balas anda.</t>
  </si>
  <si>
    <t xml:space="preserve">Isikan data yang diperlukan dalam ruangan biru dalam "Kemasukan Data" </t>
  </si>
  <si>
    <r>
      <t>•</t>
    </r>
    <r>
      <rPr>
        <sz val="11"/>
        <color indexed="8"/>
        <rFont val="Symbol"/>
        <family val="1"/>
        <charset val="2"/>
      </rPr>
      <t xml:space="preserve"> </t>
    </r>
    <r>
      <rPr>
        <sz val="11"/>
        <color indexed="8"/>
        <rFont val="Arial"/>
        <family val="2"/>
      </rPr>
      <t>Setiap data yang dimasukkan akan bertukar secara automatik bagi setiap kriteria</t>
    </r>
  </si>
  <si>
    <t>• Markah berdasarkan kriteria akan dipamerkan bagi setiap kriteria</t>
  </si>
  <si>
    <t>Markah Keseluruhan Pengiktirafan Alumni</t>
  </si>
  <si>
    <t>JUMLAH</t>
  </si>
  <si>
    <t xml:space="preserve">• Markah keseluruhan akan dipamerkan di "Rumusan Markah"  </t>
  </si>
  <si>
    <t xml:space="preserve">Selaras dengan hasrat Institut Pendidikan Guru (IPG) untuk menyediakan Perkhidmatan Pendidikan Keguruan (PPK) secara profesional, cekap dan berkesan bagi melahirkan guru yang kompeten dan berjiwa pendidik, Kementerian Pendidikan Malaysia telah mengambil inisiatif untuk mewujudkan satu sistem penarafan yang jelas dan seragam dengan memberi penekanan ke atas prestasi dan kualiti keseluruhan sistem pendidikan di IPG. Sehubungan itu, instrumen ini dibangunkan khusus untuk penarafan IPG Kampus seluruh Malaysia dengan mengambilkira halatuju, visi dan misi penubuhannya. </t>
  </si>
  <si>
    <t xml:space="preserve">  </t>
  </si>
  <si>
    <t>Purata indeks kepuasan pelajar (yang hendak bergraduat) terhadap aktiviti pengajaran dan pembelajaran di IPG (Berdasarkan kepada skala Likert 1-5).</t>
  </si>
  <si>
    <t>PENGIKTIRAFAN ALUMNI</t>
  </si>
  <si>
    <t>2.1.9</t>
  </si>
  <si>
    <t>2.1.10</t>
  </si>
  <si>
    <t>2.1.11</t>
  </si>
  <si>
    <t>Bilangan kerjasama yang masih sahlaku dengan industri/ IPT melalui MoU, nota kolaborasi, perpindahan teknologi dan seumpamanya.</t>
  </si>
  <si>
    <t>Bilangan aktiviti yang melibatkan MOU, nota kolaborasi, perpindahan teknologi dan seumpamanya.</t>
  </si>
  <si>
    <t>Persijilan SPK untuk skop keselamatan dan kesihatan pekerjaan.</t>
  </si>
  <si>
    <t>Peratus program yang mempunyai  sekurang-kurangnya satu laporan penilaian tahunan daripada penilai luar .</t>
  </si>
  <si>
    <t>Bilangan pengiktirafan daripada pihak IPGM yang diterima oleh pelajar.</t>
  </si>
  <si>
    <t>Nisbah buku per pelajar.</t>
  </si>
  <si>
    <t>Kecukupan kemudahan sukan dan rekreasi.</t>
  </si>
  <si>
    <t>Ruang binaan bagi setiap pelajar untuk pengajaran dan pembelajaran (termasuk ruang pejabat, bilik darjah, makmal, perpustakaan, dewan serbaguna, tidak termasuk penginapan  pelajar dan kakitangan).</t>
  </si>
  <si>
    <t>Nisbah pelajar kepada komputer (*komputer yang disediakan kepada pelajar sahaja).</t>
  </si>
  <si>
    <t>Nisbah pelajar kepada setiap kaunselor berlesen (sambilan / sepenuh masa).</t>
  </si>
  <si>
    <t>Indeks kepuasan pelajar terhadap perkhidmatan sokongan (merangkumi pengangkutan, surau, kafeteria, sickbay dll.).</t>
  </si>
  <si>
    <t>Jumlah endowmen, geran, hadiah dan tajaan dan sebarang pendapatan lain yang diterima dan dijana.</t>
  </si>
  <si>
    <t>Bilangan komputer yang disediakan untuk kegunaan pelajar.</t>
  </si>
  <si>
    <r>
      <t>Ruang kawasan di dalam unit m</t>
    </r>
    <r>
      <rPr>
        <vertAlign val="superscript"/>
        <sz val="10"/>
        <color indexed="8"/>
        <rFont val="Calibri"/>
        <family val="2"/>
      </rPr>
      <t>2</t>
    </r>
  </si>
  <si>
    <r>
      <t>m</t>
    </r>
    <r>
      <rPr>
        <vertAlign val="superscript"/>
        <sz val="10"/>
        <rFont val="Calibri"/>
        <family val="2"/>
      </rPr>
      <t>2</t>
    </r>
  </si>
  <si>
    <t xml:space="preserve">Peratusan kawasan binaan kampus </t>
  </si>
  <si>
    <t>4. PENGIKTIRAFAN PROGRAM</t>
  </si>
  <si>
    <t xml:space="preserve">Bilangan aktiviti yang melibatkan MOU, nota kolaborasi, perpindahan teknologi dan seumpamanya. </t>
  </si>
  <si>
    <t>Kewujudan sistem pengurusan kualiti untuk pengendalian pelajar. 
PILIH SALAH SATU SAHAJA DARIPADA PILIHAN DI BAWAH:</t>
  </si>
  <si>
    <t xml:space="preserve">Bilangan program yang mempunyai sekurang-kurangnya satu laporan penilaian tahunan daripada penilai luar. </t>
  </si>
  <si>
    <t>Bilangan pengiktirafan daripada pihak luar IPG yang diterima oleh pelajar (sebelum tamat pengajian), pada peringkat:</t>
  </si>
  <si>
    <t>Jumlah kemudahan sukan yang diberikan kepada pelajar (dengan cara pemilikan, sewaan atau perjanjian gunasama).
TANDAKAN '1' SEKIRANYA ADA DI RUANG BIRU.</t>
  </si>
  <si>
    <t>Kapasiti perpustakaan (bilangan tempat duduk yang disediakan di perpustakaan).</t>
  </si>
  <si>
    <t>Jumlah perbelanjaan mengurus tahunan (RM).</t>
  </si>
  <si>
    <t>Bilangan pelajar yang menginap di kediaman yang disediakan oleh IPG.</t>
  </si>
  <si>
    <t>Purata indeks kepuasan pelajar terhadap perkhidmatan sokongan (merangkumi pengangkutan, surau, kafeteria, sickbay dll.).</t>
  </si>
  <si>
    <t>Bilangan keseluruhan kakitangan.</t>
  </si>
  <si>
    <t>a. Tiada sistem pengurusan kualiti untuk aktiviti pengajaran dan pembelajaran</t>
  </si>
  <si>
    <t>a. Tiada sistem pengurusan kualiti pengendalian pelajar</t>
  </si>
  <si>
    <t>IEE: inhouse external examiner</t>
  </si>
  <si>
    <t>a. PPISMP</t>
  </si>
  <si>
    <r>
      <t xml:space="preserve">Keluasan keseluruhan ruang </t>
    </r>
    <r>
      <rPr>
        <b/>
        <sz val="11"/>
        <rFont val="Arial"/>
        <family val="2"/>
      </rPr>
      <t>binaan</t>
    </r>
    <r>
      <rPr>
        <sz val="11"/>
        <rFont val="Arial"/>
        <family val="2"/>
      </rPr>
      <t xml:space="preserve"> kampus (unit meter</t>
    </r>
    <r>
      <rPr>
        <vertAlign val="superscript"/>
        <sz val="11"/>
        <rFont val="Arial"/>
        <family val="2"/>
      </rPr>
      <t>2</t>
    </r>
    <r>
      <rPr>
        <sz val="11"/>
        <rFont val="Arial"/>
        <family val="2"/>
      </rPr>
      <t>).</t>
    </r>
  </si>
  <si>
    <t>Bilangan pengiktirafan daripada pihak IPGM yang diterima oleh pelajar  (sebelum tamat pengajian).</t>
  </si>
  <si>
    <t>Purata penilaian pengajaran pensyarah di IPG yang dinilai.</t>
  </si>
  <si>
    <t>Bilangan pelajar PISMP yang mendapat CGPA melebihi 3.75 pada peperiksaan terakhir dalam tahun yang dinilai.</t>
  </si>
  <si>
    <t>Jumlah anugerah luaran atau pengiktirafan yang diterima oleh alumni PISMP yang diterima pada tahun yang dinilai.</t>
  </si>
  <si>
    <t>Bilangan kursus pendek yang dijalankan pada tahun yang dinilai.</t>
  </si>
  <si>
    <t>Pengiktirafan merujuk kepada sebarang anugerah dan pemilihan yang diterima daripada sesebuah badan atau institusi. Penyertaan secara pendaftaran untuk sesebuah acara tidak dikira.</t>
  </si>
  <si>
    <t xml:space="preserve">Merangkumi aktiviti di dalam dan di luar IPG. </t>
  </si>
  <si>
    <t>DEFINISI OPERASI</t>
  </si>
  <si>
    <r>
      <t xml:space="preserve">Meliputi tajuk buku sama ada salinan keras (hardcopy) atau buku elektronik. Juga bilangan tajuk jurnal penyelidikan. Untuk bilangan jurnal, </t>
    </r>
    <r>
      <rPr>
        <i/>
        <sz val="11"/>
        <color indexed="9"/>
        <rFont val="Calibri"/>
        <family val="2"/>
      </rPr>
      <t>volume</t>
    </r>
    <r>
      <rPr>
        <sz val="11"/>
        <color indexed="9"/>
        <rFont val="Calibri"/>
        <family val="2"/>
      </rPr>
      <t xml:space="preserve"> yang berbeza dikira sebagai satu tajuk jurnal.</t>
    </r>
  </si>
  <si>
    <r>
      <t xml:space="preserve">Keluasan ruang </t>
    </r>
    <r>
      <rPr>
        <b/>
        <sz val="11"/>
        <rFont val="Arial"/>
        <family val="2"/>
      </rPr>
      <t>binaan</t>
    </r>
    <r>
      <rPr>
        <sz val="11"/>
        <rFont val="Arial"/>
        <family val="2"/>
      </rPr>
      <t xml:space="preserve"> persekitaran pembelajaran tidak formal (meliputi gazebo, surau, kafetaria, kawasan rekreasi, dsb) (unit meter</t>
    </r>
    <r>
      <rPr>
        <vertAlign val="superscript"/>
        <sz val="11"/>
        <rFont val="Calibri"/>
        <family val="2"/>
      </rPr>
      <t>2</t>
    </r>
    <r>
      <rPr>
        <sz val="11"/>
        <rFont val="Arial"/>
        <family val="2"/>
      </rPr>
      <t>).</t>
    </r>
  </si>
  <si>
    <r>
      <t xml:space="preserve">Keluasan ruang </t>
    </r>
    <r>
      <rPr>
        <b/>
        <sz val="11"/>
        <rFont val="Arial"/>
        <family val="2"/>
      </rPr>
      <t>binaan</t>
    </r>
    <r>
      <rPr>
        <sz val="11"/>
        <rFont val="Arial"/>
        <family val="2"/>
      </rPr>
      <t xml:space="preserve"> yang ada internet tanpa wayar  (unit meter</t>
    </r>
    <r>
      <rPr>
        <vertAlign val="superscript"/>
        <sz val="11"/>
        <rFont val="Arial"/>
        <family val="2"/>
      </rPr>
      <t>2</t>
    </r>
    <r>
      <rPr>
        <sz val="11"/>
        <rFont val="Arial"/>
        <family val="2"/>
      </rPr>
      <t>).</t>
    </r>
  </si>
  <si>
    <r>
      <t xml:space="preserve">Keluasan ruang </t>
    </r>
    <r>
      <rPr>
        <b/>
        <sz val="11"/>
        <rFont val="Arial"/>
        <family val="2"/>
      </rPr>
      <t>binaan</t>
    </r>
    <r>
      <rPr>
        <sz val="11"/>
        <rFont val="Arial"/>
        <family val="2"/>
      </rPr>
      <t xml:space="preserve"> untuk pengajaran dan pembelajaran - merangkumi ruang pejabat, bilik darjah, makmal, perpustakaan, dewan serbaguna, tidak termasuk penginapan pelajar dan kakitangan (unit meter</t>
    </r>
    <r>
      <rPr>
        <vertAlign val="superscript"/>
        <sz val="11"/>
        <rFont val="Arial"/>
        <family val="2"/>
      </rPr>
      <t>2</t>
    </r>
    <r>
      <rPr>
        <sz val="11"/>
        <rFont val="Arial"/>
        <family val="2"/>
      </rPr>
      <t>).</t>
    </r>
  </si>
  <si>
    <r>
      <t xml:space="preserve">Keluasan ruang </t>
    </r>
    <r>
      <rPr>
        <b/>
        <sz val="11"/>
        <rFont val="Arial"/>
        <family val="2"/>
      </rPr>
      <t>binaan</t>
    </r>
    <r>
      <rPr>
        <sz val="11"/>
        <rFont val="Arial"/>
        <family val="2"/>
      </rPr>
      <t xml:space="preserve"> perpustakaan (unit meter</t>
    </r>
    <r>
      <rPr>
        <vertAlign val="superscript"/>
        <sz val="11"/>
        <rFont val="Arial"/>
        <family val="2"/>
      </rPr>
      <t>2</t>
    </r>
    <r>
      <rPr>
        <sz val="11"/>
        <rFont val="Arial"/>
        <family val="2"/>
      </rPr>
      <t>).</t>
    </r>
  </si>
  <si>
    <t>Jumlah setahun adalah dikira secara kumulatif.</t>
  </si>
  <si>
    <t>Indeks kepuasan pelanggan terhadap perkhidmatan perpustakaan.</t>
  </si>
  <si>
    <t>Bilangan keseluruhan kakitangan akademik.</t>
  </si>
  <si>
    <t xml:space="preserve">Contoh skop sokongan P&amp;P adalah  seperti perpustakaan, makmal dsb. </t>
  </si>
  <si>
    <t>Kewujudan sistem pengurusan kualti untuk keselamatan dan kesihatan pekerjaan (OSH).
PILIH SALAH SATU SAHAJA DARIPADA PILIHAN DI BAWAH:</t>
  </si>
  <si>
    <t xml:space="preserve">Jumlah peserta luar kursus pendek yang menyertai pada tahun yang dinilai. </t>
  </si>
  <si>
    <t>Peserta luar adalah peserta kursus pendek yang bukan merupakan pelajar di IPG yang dinilai.</t>
  </si>
  <si>
    <t>"Peperiksaan terakhir dalam tahun yang dinilai" merujuk kepada keputusan pelajar di penghujung semester ke-2, ke-4 dan ke-6.</t>
  </si>
  <si>
    <t xml:space="preserve">Jumlah buku sama ada salinan keras (hardcopy) atau buku elektronik. Juga bilangan tajuk jurnal penyelidikan. </t>
  </si>
  <si>
    <t>Kecukupan keluasan  ruang binaan untuk pembelajaran tidak formal yang disediakan oleh IPG.</t>
  </si>
  <si>
    <t>Kecukupan keluasan ruang binaan yang mempunyai capaian Internet tanpa wayar.</t>
  </si>
  <si>
    <t>Peratusan pensyarah dengan 5 tahun atau lebih pengalaman mengajar di IPG yang dinilai.</t>
  </si>
  <si>
    <t>Bilangan pengiktirafan daripada pihak luar IPG yang diterima oleh pensyarah.</t>
  </si>
  <si>
    <t>Purata jumlah hari latihan pensyarah (dalam bidang berkaitan) dalam setahun.</t>
  </si>
  <si>
    <t>Bilangan pengiktirafan daripada pihak IPGM yang diterima oleh pensyarah.</t>
  </si>
  <si>
    <t>Bilangan khidmat konsultansi yang dijalankan oleh pensyarah kepada pihak luar IPG.</t>
  </si>
  <si>
    <t>Peratusan pensyarah terlibat dalam aktiviti yang dianjurkan oleh pihak luar IPG.</t>
  </si>
  <si>
    <t>Peratusan bilangan pelajar berbanding enrolmen mendapat CGPA melebihi 3.75 pada peperiksaan terakhir dalam tahun yang dinilai.</t>
  </si>
  <si>
    <t>Kursus Pendek</t>
  </si>
  <si>
    <t>4.3.1</t>
  </si>
  <si>
    <t>4.3.2</t>
  </si>
  <si>
    <t>c. lain-lain program:  (sila nyatakan)</t>
  </si>
  <si>
    <t xml:space="preserve"> </t>
  </si>
  <si>
    <r>
      <t xml:space="preserve">Data merujuk kepada keputusan SPM pelajar PPISMP ambilan </t>
    </r>
    <r>
      <rPr>
        <b/>
        <sz val="11"/>
        <color indexed="9"/>
        <rFont val="Calibri"/>
        <family val="2"/>
      </rPr>
      <t>Jun 2010</t>
    </r>
    <r>
      <rPr>
        <sz val="11"/>
        <color indexed="9"/>
        <rFont val="Calibri"/>
        <family val="2"/>
      </rPr>
      <t>.</t>
    </r>
  </si>
  <si>
    <r>
      <t xml:space="preserve">Data merujuk kepada keputusan SPM pelajar PPISMP ambilan </t>
    </r>
    <r>
      <rPr>
        <b/>
        <sz val="11"/>
        <color indexed="9"/>
        <rFont val="Calibri"/>
        <family val="2"/>
      </rPr>
      <t>Jun 2012</t>
    </r>
    <r>
      <rPr>
        <sz val="11"/>
        <color indexed="9"/>
        <rFont val="Calibri"/>
        <family val="2"/>
      </rPr>
      <t>. Syarat MINIMUM adalah 3A.</t>
    </r>
  </si>
  <si>
    <r>
      <t xml:space="preserve">Data merujuk kepada keputusan PPISMP kohort ambilan </t>
    </r>
    <r>
      <rPr>
        <b/>
        <sz val="11"/>
        <color indexed="9"/>
        <rFont val="Calibri"/>
        <family val="2"/>
      </rPr>
      <t>Jun 2010</t>
    </r>
    <r>
      <rPr>
        <sz val="11"/>
        <color indexed="9"/>
        <rFont val="Calibri"/>
        <family val="2"/>
      </rPr>
      <t>.</t>
    </r>
  </si>
  <si>
    <t>Bilangan pelajar yang masuk pada tahun dinilai:</t>
  </si>
  <si>
    <t xml:space="preserve">b. PISMP:  </t>
  </si>
  <si>
    <t xml:space="preserve">     i. Sepenuh Masa (lepasan PPISMP)</t>
  </si>
  <si>
    <t xml:space="preserve">     ii. Program Pensiswazahan Guru (mod PJJ)</t>
  </si>
  <si>
    <t>Bilangan enrolmen pelajar pada tahun dinilai:</t>
  </si>
  <si>
    <t>c. Lain-lain program:  (sila nyatakan)</t>
  </si>
  <si>
    <t>Bilangan pelajar PISMP (dalam 1.1bi) yang memperolehi sekurang-kurangnya 5A dalam peperiksaan SPM.</t>
  </si>
  <si>
    <t>Bilangan pelajar PISMP (dalam 1.1bi) yang memperolehi CGPA melebihi 3.75 dalam peperiksaan PPISMP.</t>
  </si>
  <si>
    <t>Pelajar berada di IPG dalam tahun dinilai, samada sepanjang tahun atau sebahagian tempoh tersebut.</t>
  </si>
  <si>
    <t>Bilangan kakitangan akademik dengan kelayakan Sarjana atau Profesional (yang diiktiraf oleh Badan Profesional) atau kelayakan yang lebih tinggi.</t>
  </si>
  <si>
    <t>Bilangan kakitangan akademik yang mempunyai pengalaman industri/professional sekurang-kurangnya setahun dalam bidang berkaitan.</t>
  </si>
  <si>
    <t>Bilangan pengiktirafan oleh pihak IPGM yang diterima oleh kakitangan akademik.</t>
  </si>
  <si>
    <t>Peratusan pelajar PISMP yang masuk dalam tahun dinilai yang memperolehi CGPA melebihi 3.75  dalam peperiksaan PPISMP.</t>
  </si>
  <si>
    <t xml:space="preserve">     iii. Dip. Perguruan Malaysia</t>
  </si>
  <si>
    <t xml:space="preserve">     i. Dip. Perguruan Lepasan Ijazah (sepenuh masa)</t>
  </si>
  <si>
    <t xml:space="preserve">     ii. Dip. Perguruan Lepasan Ijazah (separuh masa)</t>
  </si>
  <si>
    <t>Purata</t>
  </si>
  <si>
    <t>Nisbah judul buku di perpustakaan kepada setiap kursus.</t>
  </si>
  <si>
    <t xml:space="preserve">2.1.4 </t>
  </si>
  <si>
    <t>2.1.5</t>
  </si>
  <si>
    <t>Bilangan pengiktirafan daripada pihak luar IPG yang diterima oleh kakitangan akademik.</t>
  </si>
  <si>
    <t>Bilangan pelajar bergraduat pada tahun dinilai.</t>
  </si>
  <si>
    <t>Bilangan pelajar bergraduat dengan CGPA 3.75 dan ke atas.</t>
  </si>
  <si>
    <t xml:space="preserve">b. PISMP (pengkhususan):  </t>
  </si>
  <si>
    <t xml:space="preserve">     ii. Program Pensiswazahan Guru (mod PJJ/Eksekutif): </t>
  </si>
  <si>
    <t xml:space="preserve">     i. Dip. Perguruan Lepasan Ijazah (sepenuh masa)  </t>
  </si>
  <si>
    <t xml:space="preserve">     ii. Dip. Perguruan Lepasan Ijazah (separuh masa) </t>
  </si>
  <si>
    <t xml:space="preserve">     iii. Dip. Perguruan Malaysia </t>
  </si>
  <si>
    <t>Kewujudan sistem Amalan 5S.
PILIH SALAH SATU SAHAJA DARIPADA PILIHAN DI BAWAH:</t>
  </si>
  <si>
    <t xml:space="preserve">     vi.</t>
  </si>
  <si>
    <t xml:space="preserve">     vii.</t>
  </si>
  <si>
    <r>
      <t>5.</t>
    </r>
    <r>
      <rPr>
        <sz val="7"/>
        <color indexed="8"/>
        <rFont val="Arial"/>
        <family val="2"/>
      </rPr>
      <t xml:space="preserve">       </t>
    </r>
    <r>
      <rPr>
        <sz val="11"/>
        <color indexed="8"/>
        <rFont val="Arial"/>
        <family val="2"/>
      </rPr>
      <t xml:space="preserve">Maklumat Pengarah
</t>
    </r>
  </si>
  <si>
    <t>Purata bilangan aktiviti persatuan pelajar/ badan beruniform/ sukan disertai oleh setiap pelajar</t>
  </si>
  <si>
    <t>Bilangan aktiviti persatuan pelajar/ unit beruniform/ sukan yang dianjurkan pelajar bersama organisasi luar.</t>
  </si>
  <si>
    <t>Peratusan pensyarah yang menerbitkan kertas kerja atau buku.</t>
  </si>
  <si>
    <t>Kecemerlangan graduan</t>
  </si>
  <si>
    <t>5.3.1</t>
  </si>
  <si>
    <t>Peratusan graduan yang mendapat CGPA 3.75 dan ke atas.</t>
  </si>
  <si>
    <t>Peratusan pelajar  yang menyertai aktiviti persatuan pelajar/ unit beruniform/ sukan yang dianjurkan bersama organisasi luar.</t>
  </si>
  <si>
    <t>Jumlah koleksi buku di perpustakaan.</t>
  </si>
  <si>
    <r>
      <t xml:space="preserve">Keluasan kawasan </t>
    </r>
    <r>
      <rPr>
        <b/>
        <sz val="11"/>
        <rFont val="Arial"/>
        <family val="2"/>
      </rPr>
      <t>tapak</t>
    </r>
    <r>
      <rPr>
        <sz val="11"/>
        <rFont val="Arial"/>
        <family val="2"/>
      </rPr>
      <t xml:space="preserve"> (tanah) untuk kampus IPG (unit meter</t>
    </r>
    <r>
      <rPr>
        <vertAlign val="superscript"/>
        <sz val="11"/>
        <rFont val="Arial"/>
        <family val="2"/>
      </rPr>
      <t>2</t>
    </r>
    <r>
      <rPr>
        <sz val="11"/>
        <rFont val="Arial"/>
        <family val="2"/>
      </rPr>
      <t>).</t>
    </r>
  </si>
  <si>
    <t>Bilangan khidmat perundingan yang dijalankan oleh kakitangan akademik  / pihak IPG kepada pihak luar (yang dimulakan dalam tahun yang dinilai).</t>
  </si>
  <si>
    <t>Bilangan pegawai akademik yang menganggotai badan/persatuan berkaitan profesion kerjaya (keanggotaannya sah pada tahun dinilai).</t>
  </si>
  <si>
    <r>
      <t>Jumlah penjanaan pendapatan lain selain daripada endowmen, geran dan hadiah.</t>
    </r>
    <r>
      <rPr>
        <strike/>
        <sz val="11"/>
        <rFont val="Arial"/>
        <family val="2"/>
      </rPr>
      <t/>
    </r>
  </si>
  <si>
    <t>Nota: Jika skop Persijilan ISO dalam 3.1 turut meliputi aktiviti ini, ianya boleh dikira sekali lagi untuk 3.3.</t>
  </si>
  <si>
    <t>3.1.4</t>
  </si>
  <si>
    <t>Amalan 5S.</t>
  </si>
  <si>
    <t>Purata penilaian pengajaran untuk  kedua-dua semester dalam tahun dinilai.</t>
  </si>
  <si>
    <t xml:space="preserve">Nota: Buat masa ini tiada penilai luar di IPG. </t>
  </si>
  <si>
    <t>KPKI - Kursus Pendek Kelolaan Institut.</t>
  </si>
  <si>
    <t xml:space="preserve">   Versi 5-2013 </t>
  </si>
  <si>
    <t>PPISMP, PISMP, dan program lain yang ditawarkan di IPG termasuk Program kerjasama.</t>
  </si>
  <si>
    <t>Pertama kali mendaftar pada tahun yang dinilai. 
* "Pelajar" ditakrif sebagai pelajar PPISMP + PISMP + lain-lain program termasuk program kerjasama dengan institusi luar yang mendaftar masuk dalam tahun 2012.</t>
  </si>
  <si>
    <t>Pengiktirafan merujuk kepada sebarang anugerah dan pemilihan yang diterima daripada sesebuah badan atau institusi selain oleh pihak IPGM. Penyertaan secara pendaftaran untuk sesuatu acara tidak boleh dikira.</t>
  </si>
  <si>
    <t>Bilangan tajuk buku di perpustakaan.</t>
  </si>
  <si>
    <t>Jumlah kursus yang ditawarkan di IPG sepanjang tahun dinilai.</t>
  </si>
  <si>
    <t>Bilangan kakitangan akademik dengan 5 tahun atau lebih pengalaman mengajar di IPG atau yang setara.</t>
  </si>
  <si>
    <t>Bilangan hari latihan (bidang berkaitan profesion kerjaya) yang dijalani oleh kakitangan akademik  dalam tahun dinilai.</t>
  </si>
  <si>
    <t>Khidmat perundingan ini selalunya melibatkan pembiayaan dari pihak luar kepada IPG dengan terma/kontrak yang dipersetujui.</t>
  </si>
  <si>
    <t>Bilangan penyertaan kakitangan akademik dalam aktiviti (berkaitan profesion kerjaya) yang dianjurkan oleh pihak luar IPG dalam tahun dinilai.</t>
  </si>
  <si>
    <t>Boleh dalam bentuk gantian barang.</t>
  </si>
  <si>
    <t>Sistem Pengurusan Kualiti untuk aktiviti pengajaran dan pembelajaran (P&amp;P).
PILIH SALAH SATU SAHAJA DARIPADA PILIHAN DI BAWAH:</t>
  </si>
  <si>
    <t>b. Mempunyai sistem pengurusan kualiti dalaman untuk skop sokongan P&amp;P sahaja.</t>
  </si>
  <si>
    <t>e. Mempunyai sistem pengurusan kualiti yang mendapat persijilan (seperti ISO) untuk skop P&amp;P</t>
  </si>
  <si>
    <t>d. Mempunyai sistem pengurusan kualiti yang mendapat persijilan (seperti ISO) untuk skop sokongan P&amp;P sahaja.</t>
  </si>
  <si>
    <t>a. Tiada sistem pengurusan kualiti untuk OSH</t>
  </si>
  <si>
    <t>b. Mempunyai sistem pengurusan kualiti dalaman untuk OSH</t>
  </si>
  <si>
    <t>c. Mempunyai sistem pengurusan kualiti yang mendapat pensijilan luar (seperti ISO) berkaitan OSH.</t>
  </si>
  <si>
    <t>c. Mempunyai sistem pengurusan kualiti yang mendapat pensijilan luar (seperti ISO)</t>
  </si>
  <si>
    <t xml:space="preserve">Jumlah peserta luar yang menyertai kursus pendek (dalam item 4.3) pada tahun yang dinilai. </t>
  </si>
  <si>
    <t>Peratusan pelajar PISMP (lepasan PPISMP) yang  masuk dalam tahun dinilai yang mendapat 5A dan ke atas dalam peperiksaan SPM.</t>
  </si>
  <si>
    <t xml:space="preserve">Bilangan pelajar PPISMP (dalam 1.1a) yang masuk dengan kelayakan melebihi syarat kemasukan minimum. </t>
  </si>
  <si>
    <t>Peratusan pelajar PPISMP yang masuk pada tahun yang dinilai memiliki kelayakan melebihi syarat kemasukan minimum.</t>
  </si>
  <si>
    <t>Purata bilangan aktiviti persatuan pelajar/ badan beruniform/ sukan yang dijalankan sepanjang tahun dinilai.</t>
  </si>
  <si>
    <t>Sebarang aktiviti (selain yang ditetapkan dalam proforma) di dalam dan di luar IPG yang melibatkan persatuan pelajar.</t>
  </si>
  <si>
    <t>Bilangan aktiviti (ekstra kurikulum) persatuan pelajar/ unit beruniform/ sukan yang dijalankan sepanjang tahun dinilai.</t>
  </si>
  <si>
    <t>Bilangan aktiviti (ekstra kurikulum) persatuan pelajar/ unit beruniform/ sukan yang dianjurkan bersama organisasi luar.</t>
  </si>
  <si>
    <t>Bilangan pelajar yang menyertai aktiviti (ekstra kurikulum) persatuan pelajar/ unit beruniform/ sukan yang dianjurkan bersama organisasi luar.</t>
  </si>
  <si>
    <t>Contohnya geran penyelidikan/khidmat perundingan.</t>
  </si>
  <si>
    <t>a. Tiada sistem Amalan 5S/8S</t>
  </si>
  <si>
    <t>Nota: Buat masa ini tiada instrumen yang SERAGAM. Soal selidik konvokasyen.</t>
  </si>
  <si>
    <t xml:space="preserve">     viii.</t>
  </si>
  <si>
    <t xml:space="preserve">     ix.</t>
  </si>
  <si>
    <t xml:space="preserve">     x.</t>
  </si>
  <si>
    <t xml:space="preserve">Bilangan persatuan pelajar/ unit beruniform/ sukan yang diiktiraf oleh IPG. </t>
  </si>
  <si>
    <t>Bilangan pelajar yang menyertai aktiviti (ekstra kurikulum) dalam aktiviti persatuan/unit berunifom/sukan dalam item 1.9.</t>
  </si>
  <si>
    <t xml:space="preserve">Aktiviti yang dianjurkan bersama pihak luar IPG (merupakan sebahagian dari jumlah dalam item 1.9). </t>
  </si>
  <si>
    <t xml:space="preserve">Merupakan sebahagian dari jumlah dalam item 1.10. </t>
  </si>
  <si>
    <t>Acara-acara sukan yang dipertandingkan dalam MASUM.</t>
  </si>
  <si>
    <t>Kakitangan IPG yang terlibat di dalam proses pengajaran dan pembelajaran seperti pensyarah dan tutor. Kakitangan akademik adalah mereka yang mempunyai gred jawatan DG.</t>
  </si>
  <si>
    <r>
      <t xml:space="preserve">Bilangan kaunselor </t>
    </r>
    <r>
      <rPr>
        <b/>
        <sz val="11"/>
        <rFont val="Arial"/>
        <family val="2"/>
      </rPr>
      <t>berlesen</t>
    </r>
    <r>
      <rPr>
        <sz val="11"/>
        <rFont val="Arial"/>
        <family val="2"/>
      </rPr>
      <t xml:space="preserve"> (sambilan / sepenuh masa) yang ditugaskan di IPG yang dinilai.</t>
    </r>
  </si>
  <si>
    <t>Syarat penting: Penerbitan tersebut perlu mempunyai ISBN.</t>
  </si>
  <si>
    <t>Bilangan kakitangan akademik yang menerbitkan kertas kerja atau buku dalam tahun dinilai (kecuali penerbitan dalaman IPG yang dinilai dan tidak mempunyai prosiding).</t>
  </si>
  <si>
    <t>Seperti sewaan premis, denda dsb.</t>
  </si>
  <si>
    <t>SUA</t>
  </si>
  <si>
    <t>PTM</t>
  </si>
  <si>
    <t>Pegawai/Unit Bertanggunjawab</t>
  </si>
  <si>
    <t>Pengikirafan daripada IPGM sahaja.</t>
  </si>
  <si>
    <t>Daftar Harta Modal (KEW PA2)</t>
  </si>
  <si>
    <t>Daftar nama penghuni asrama</t>
  </si>
  <si>
    <t>Rekod keputusan peperiksaan</t>
  </si>
  <si>
    <t>KJ PIPK</t>
  </si>
  <si>
    <t>KU PP</t>
  </si>
  <si>
    <t>KU LDP</t>
  </si>
  <si>
    <t>KU KP, Pengerusi Jawatankuasa Keselamatan dan Kesihatan Pekerjaan</t>
  </si>
  <si>
    <t>Penyelaras 5S</t>
  </si>
  <si>
    <t>KU PS</t>
  </si>
  <si>
    <t>Semua KJ/KU</t>
  </si>
  <si>
    <t>LAPORAN PT-08</t>
  </si>
  <si>
    <t>LAM-PT05-04</t>
  </si>
  <si>
    <t>Rekod ISO</t>
  </si>
  <si>
    <t>SUA, Penyelaras Program</t>
  </si>
  <si>
    <t>Buku rekod daftar pelajar, sistem maklumat pelajar, fail peribadi pelajar</t>
  </si>
  <si>
    <t>Fail peribadi pelajar</t>
  </si>
  <si>
    <t>Analisis keputusan peperiksaan</t>
  </si>
  <si>
    <t>KU Kolej Kediaman/ Penolong pengurus asrama</t>
  </si>
  <si>
    <t>CV/HRMIS/Buku Rekod Perkhidmatan (BRP)</t>
  </si>
  <si>
    <t>CV/HRMIS/Surat Tawaran, Surat Lantikan, Penyata KWSP</t>
  </si>
  <si>
    <t>Senarai daripada UKOKU dan HEP</t>
  </si>
  <si>
    <t>Katalog buku atau rekod buku pusat sumber, Sistem Ilmu</t>
  </si>
  <si>
    <t>Senarai semua kursus (subjek), jadual waktu/struktur kursus</t>
  </si>
  <si>
    <t>Pelan bangunan, e-SPATA</t>
  </si>
  <si>
    <t>Daftar Inventori, KEW PA3, KEW PA7</t>
  </si>
  <si>
    <t>Sistem Maklumat Personel</t>
  </si>
  <si>
    <t>e-SPL</t>
  </si>
  <si>
    <t>Semua KJ</t>
  </si>
  <si>
    <t>Rekod MOU dan rekod kewangan, surat/nota kolaborasi, surat lantikan</t>
  </si>
  <si>
    <t>Akaun hasil, resit penerimaan</t>
  </si>
  <si>
    <t>KJ berkaitan</t>
  </si>
  <si>
    <t>Nota kolaborasi, surat lantikan/tawaran dan rekod yang sewajarnya</t>
  </si>
  <si>
    <t>Fail kursus pendek kelolaan institut/MBM/MBI</t>
  </si>
  <si>
    <t xml:space="preserve">LAM-PUP-04-02 </t>
  </si>
  <si>
    <t>Semua KJ dan  HEP</t>
  </si>
  <si>
    <t>KJ HEP/ KU Rekod dan Data</t>
  </si>
  <si>
    <t>KU KOKU, HEP</t>
  </si>
  <si>
    <t>KU KO, KJ PJK</t>
  </si>
  <si>
    <t xml:space="preserve">Bukti fizikal, rekod penggunaan kemudahan sukan, rekod sewaan cth: resit bayaran sewaan </t>
  </si>
  <si>
    <t>JT, KU KP</t>
  </si>
  <si>
    <t>KU KP</t>
  </si>
  <si>
    <t>Pegawai Kewangan</t>
  </si>
  <si>
    <t>PTM, Pegawai Kewangan</t>
  </si>
  <si>
    <t>TIDAK BERKAITAN</t>
  </si>
  <si>
    <t>Struktur Jawatankuasa 5S/ Sijil</t>
  </si>
  <si>
    <t>c. Negeri/Zon</t>
  </si>
  <si>
    <t xml:space="preserve">Dokumen berkaitan, cth: sijil, surat jemputan, surat lantikan. Piala kemenangan dan laporan tahunan. </t>
  </si>
  <si>
    <t>Kertas kerja program, laporan tahunan, sijil, surat jemputan dan surat lantikan</t>
  </si>
  <si>
    <t>JT, KU KP, PTM</t>
  </si>
  <si>
    <t>ABM, Rekod Kewangan (penyata akaun), eSPKB dan Fail Laporan Perbelanjaan</t>
  </si>
  <si>
    <t>Rekod Kewangan (penyata akaun), eSPKB dan Fail Laporan Perbelanjaan</t>
  </si>
  <si>
    <t>Sistem Maklumat Personel, lesen kaunselor, surat perlantikan</t>
  </si>
  <si>
    <t>Sijil, surat lantikan, surat jemputan</t>
  </si>
  <si>
    <t>Sijil, surat jemputan, buku, jurnal, kerta kerja dan sebarang dokumen berkaitan</t>
  </si>
  <si>
    <t>Surat tawaran, surat lantikan, sijil</t>
  </si>
  <si>
    <t>Surat tawaran, surat lantikan, sijil atau kad keahlian</t>
  </si>
  <si>
    <t>Sekretariat Majlis Kualiti Institut</t>
  </si>
  <si>
    <t>Struktur organisasi Jawatankuasa Keselamatan dan Kesihatan Pekerjaan IPG, surat lantikan dan minit mesyuarat</t>
  </si>
  <si>
    <t xml:space="preserve">Sekretariat Majlis Kualiti Institut </t>
  </si>
  <si>
    <t>Rekod graduan, buku cenderamata konvokesyen</t>
  </si>
  <si>
    <t>b. Mempunyai sistem dalaman Amalan 5S</t>
  </si>
  <si>
    <t>c. Mempunyai sistem Amalan 5S (persijilan luar)</t>
  </si>
  <si>
    <t>Skala:    
0 - tiada Amalan 5S
1 -  wujud Amalan 5S
2 - wujud Amalan 5S dan mendapat persijilan luar</t>
  </si>
  <si>
    <t>IPG KAMPUS KENINGAU</t>
  </si>
  <si>
    <t>BEG BERKUNCI NO. 11</t>
  </si>
  <si>
    <t>JALAN NABAWAN</t>
  </si>
  <si>
    <t>89009 KENINGAU</t>
  </si>
  <si>
    <t>087-331444</t>
  </si>
  <si>
    <t>087-331817</t>
  </si>
  <si>
    <t>mail@ipks.edu.my</t>
  </si>
  <si>
    <t>RUJINAH BINTI MIKI</t>
  </si>
  <si>
    <t>DG54</t>
  </si>
  <si>
    <t>rujinah.miki@ipgm.edu.my</t>
  </si>
  <si>
    <t xml:space="preserve">     iv. KDPM KEMAS</t>
  </si>
  <si>
    <t xml:space="preserve">     v. KDPM JHEINS</t>
  </si>
  <si>
    <t xml:space="preserve">     iv.  KDPM KEMAS</t>
  </si>
  <si>
    <t xml:space="preserve">     v.  KDPM JHEINS</t>
  </si>
  <si>
    <t xml:space="preserve">     vi. PGSR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</si>
</sst>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3" x14ac:knownFonts="1">
    <font>
      <sz val="11"/>
      <color theme="1"/>
      <name val="Calibri"/>
      <family val="2"/>
      <scheme val="minor"/>
    </font>
    <font>
      <vertAlign val="superscript"/>
      <sz val="10"/>
      <color indexed="8"/>
      <name val="Calibri"/>
      <family val="2"/>
    </font>
    <font>
      <b/>
      <sz val="11"/>
      <color indexed="8"/>
      <name val="Arial"/>
      <family val="2"/>
    </font>
    <font>
      <sz val="11"/>
      <color indexed="8"/>
      <name val="Arial"/>
      <family val="2"/>
    </font>
    <font>
      <sz val="7"/>
      <color indexed="8"/>
      <name val="Arial"/>
      <family val="2"/>
    </font>
    <font>
      <sz val="11"/>
      <name val="Arial"/>
      <family val="2"/>
    </font>
    <font>
      <vertAlign val="superscript"/>
      <sz val="10"/>
      <name val="Calibri"/>
      <family val="2"/>
    </font>
    <font>
      <sz val="11"/>
      <color indexed="9"/>
      <name val="Calibri"/>
      <family val="2"/>
    </font>
    <font>
      <vertAlign val="superscript"/>
      <sz val="11"/>
      <name val="Arial"/>
      <family val="2"/>
    </font>
    <font>
      <vertAlign val="superscript"/>
      <sz val="11"/>
      <name val="Calibri"/>
      <family val="2"/>
    </font>
    <font>
      <b/>
      <sz val="11"/>
      <name val="Arial"/>
      <family val="2"/>
    </font>
    <font>
      <sz val="11"/>
      <color indexed="8"/>
      <name val="Symbol"/>
      <family val="1"/>
      <charset val="2"/>
    </font>
    <font>
      <b/>
      <sz val="11"/>
      <color indexed="9"/>
      <name val="Calibri"/>
      <family val="2"/>
    </font>
    <font>
      <i/>
      <sz val="11"/>
      <color indexed="9"/>
      <name val="Calibri"/>
      <family val="2"/>
    </font>
    <font>
      <strike/>
      <sz val="11"/>
      <name val="Arial"/>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b/>
      <sz val="12"/>
      <name val="Calibri"/>
      <family val="2"/>
      <scheme val="minor"/>
    </font>
    <font>
      <b/>
      <sz val="12"/>
      <color indexed="9"/>
      <name val="Calibri"/>
      <family val="2"/>
      <scheme val="minor"/>
    </font>
    <font>
      <b/>
      <sz val="14"/>
      <name val="Calibri"/>
      <family val="2"/>
      <scheme val="minor"/>
    </font>
    <font>
      <sz val="11"/>
      <color theme="1"/>
      <name val="Arial"/>
      <family val="2"/>
    </font>
    <font>
      <sz val="11"/>
      <color theme="1"/>
      <name val="Arial Narrow"/>
      <family val="2"/>
    </font>
    <font>
      <sz val="10"/>
      <color theme="1"/>
      <name val="Arial"/>
      <family val="2"/>
    </font>
    <font>
      <b/>
      <sz val="16"/>
      <name val="Calibri"/>
      <family val="2"/>
      <scheme val="minor"/>
    </font>
    <font>
      <b/>
      <sz val="10"/>
      <name val="Calibri"/>
      <family val="2"/>
      <scheme val="minor"/>
    </font>
    <font>
      <sz val="10"/>
      <color theme="1"/>
      <name val="Calibri"/>
      <family val="2"/>
      <scheme val="minor"/>
    </font>
    <font>
      <b/>
      <sz val="11"/>
      <color indexed="48"/>
      <name val="Calibri"/>
      <family val="2"/>
      <scheme val="minor"/>
    </font>
    <font>
      <sz val="9"/>
      <color theme="1"/>
      <name val="Calibri"/>
      <family val="2"/>
      <scheme val="minor"/>
    </font>
    <font>
      <b/>
      <sz val="10"/>
      <color theme="1"/>
      <name val="Calibri"/>
      <family val="2"/>
      <scheme val="minor"/>
    </font>
    <font>
      <sz val="10.5"/>
      <color theme="1"/>
      <name val="Arial"/>
      <family val="2"/>
    </font>
    <font>
      <b/>
      <u/>
      <sz val="14"/>
      <color rgb="FF333300"/>
      <name val="Arial"/>
      <family val="2"/>
    </font>
    <font>
      <b/>
      <u/>
      <sz val="14"/>
      <color theme="1"/>
      <name val="Arial"/>
      <family val="2"/>
    </font>
    <font>
      <b/>
      <sz val="8"/>
      <color theme="1"/>
      <name val="Arial"/>
      <family val="2"/>
    </font>
    <font>
      <b/>
      <sz val="11"/>
      <color theme="1"/>
      <name val="Arial"/>
      <family val="2"/>
    </font>
    <font>
      <b/>
      <u/>
      <sz val="11"/>
      <color theme="2" tint="-0.89999084444715716"/>
      <name val="Arial"/>
      <family val="2"/>
    </font>
    <font>
      <sz val="12"/>
      <color theme="0"/>
      <name val="Arial Black"/>
      <family val="2"/>
    </font>
    <font>
      <sz val="11"/>
      <color theme="0"/>
      <name val="Arial Black"/>
      <family val="2"/>
    </font>
    <font>
      <b/>
      <sz val="11"/>
      <color theme="0"/>
      <name val="Arial"/>
      <family val="2"/>
    </font>
    <font>
      <b/>
      <sz val="14"/>
      <color theme="0"/>
      <name val="Calibri"/>
      <family val="2"/>
      <scheme val="minor"/>
    </font>
    <font>
      <b/>
      <sz val="18"/>
      <color theme="0"/>
      <name val="Calibri"/>
      <family val="2"/>
      <scheme val="minor"/>
    </font>
    <font>
      <b/>
      <sz val="14"/>
      <color theme="0"/>
      <name val="Calibri"/>
      <family val="2"/>
    </font>
    <font>
      <b/>
      <sz val="18"/>
      <color theme="1"/>
      <name val="Calibri"/>
      <family val="2"/>
      <scheme val="minor"/>
    </font>
    <font>
      <sz val="18"/>
      <color theme="1"/>
      <name val="Calibri"/>
      <family val="2"/>
      <scheme val="minor"/>
    </font>
    <font>
      <sz val="11"/>
      <color rgb="FFFF0000"/>
      <name val="Arial"/>
      <family val="2"/>
    </font>
    <font>
      <sz val="11"/>
      <color rgb="FFFFFFCC"/>
      <name val="Calibri"/>
      <family val="2"/>
      <scheme val="minor"/>
    </font>
    <font>
      <b/>
      <sz val="10.5"/>
      <color theme="1"/>
      <name val="Arial"/>
      <family val="2"/>
    </font>
    <font>
      <b/>
      <u/>
      <sz val="11"/>
      <color theme="10"/>
      <name val="Calibri"/>
      <family val="2"/>
    </font>
  </fonts>
  <fills count="24">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theme="0"/>
        <bgColor indexed="64"/>
      </patternFill>
    </fill>
    <fill>
      <patternFill patternType="solid">
        <fgColor rgb="FFCC99FF"/>
        <bgColor indexed="64"/>
      </patternFill>
    </fill>
    <fill>
      <patternFill patternType="solid">
        <fgColor rgb="FF99FF99"/>
        <bgColor indexed="64"/>
      </patternFill>
    </fill>
    <fill>
      <patternFill patternType="solid">
        <fgColor rgb="FF66FFFF"/>
        <bgColor indexed="64"/>
      </patternFill>
    </fill>
    <fill>
      <patternFill patternType="solid">
        <fgColor rgb="FF00CCFF"/>
        <bgColor indexed="64"/>
      </patternFill>
    </fill>
    <fill>
      <patternFill patternType="solid">
        <fgColor theme="8" tint="0.59999389629810485"/>
        <bgColor indexed="64"/>
      </patternFill>
    </fill>
    <fill>
      <patternFill patternType="solid">
        <fgColor rgb="FFFFFFCC"/>
        <bgColor indexed="64"/>
      </patternFill>
    </fill>
    <fill>
      <patternFill patternType="solid">
        <fgColor theme="2" tint="-0.499984740745262"/>
        <bgColor indexed="64"/>
      </patternFill>
    </fill>
    <fill>
      <patternFill patternType="solid">
        <fgColor rgb="FFD3F3FB"/>
        <bgColor indexed="64"/>
      </patternFill>
    </fill>
    <fill>
      <patternFill patternType="solid">
        <fgColor rgb="FFFFFFFF"/>
        <bgColor indexed="64"/>
      </patternFill>
    </fill>
    <fill>
      <patternFill patternType="solid">
        <fgColor rgb="FFCCFFFF"/>
        <bgColor indexed="64"/>
      </patternFill>
    </fill>
    <fill>
      <patternFill patternType="solid">
        <fgColor theme="7" tint="0.59996337778862885"/>
        <bgColor indexed="64"/>
      </patternFill>
    </fill>
    <fill>
      <patternFill patternType="solid">
        <fgColor rgb="FF0070C0"/>
        <bgColor indexed="64"/>
      </patternFill>
    </fill>
    <fill>
      <patternFill patternType="solid">
        <fgColor rgb="FF660066"/>
        <bgColor indexed="64"/>
      </patternFill>
    </fill>
    <fill>
      <patternFill patternType="solid">
        <fgColor rgb="FF9900FF"/>
        <bgColor indexed="64"/>
      </patternFill>
    </fill>
    <fill>
      <patternFill patternType="solid">
        <fgColor rgb="FFFFCCFF"/>
        <bgColor indexed="64"/>
      </patternFill>
    </fill>
    <fill>
      <patternFill patternType="solid">
        <fgColor rgb="FF6600FF"/>
        <bgColor rgb="FF000000"/>
      </patternFill>
    </fill>
    <fill>
      <patternFill patternType="solid">
        <fgColor rgb="FF00B0F0"/>
        <bgColor indexed="64"/>
      </patternFill>
    </fill>
    <fill>
      <patternFill patternType="solid">
        <fgColor theme="9" tint="0.59999389629810485"/>
        <bgColor indexed="64"/>
      </patternFill>
    </fill>
    <fill>
      <patternFill patternType="solid">
        <fgColor theme="9" tint="-0.249977111117893"/>
        <bgColor indexed="64"/>
      </patternFill>
    </fill>
  </fills>
  <borders count="51">
    <border>
      <left/>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theme="3"/>
      </right>
      <top/>
      <bottom/>
      <diagonal/>
    </border>
    <border>
      <left style="medium">
        <color theme="3"/>
      </left>
      <right/>
      <top/>
      <bottom/>
      <diagonal/>
    </border>
  </borders>
  <cellStyleXfs count="3">
    <xf numFmtId="0" fontId="0" fillId="0" borderId="0"/>
    <xf numFmtId="0" fontId="18" fillId="0" borderId="0" applyNumberFormat="0" applyFill="0" applyBorder="0" applyAlignment="0" applyProtection="0">
      <alignment vertical="top"/>
      <protection locked="0"/>
    </xf>
    <xf numFmtId="9" fontId="15" fillId="0" borderId="0" applyFont="0" applyFill="0" applyBorder="0" applyAlignment="0" applyProtection="0"/>
  </cellStyleXfs>
  <cellXfs count="589">
    <xf numFmtId="0" fontId="0" fillId="0" borderId="0" xfId="0"/>
    <xf numFmtId="0" fontId="21" fillId="0" borderId="0" xfId="0" applyFont="1" applyAlignment="1">
      <alignment horizontal="left" vertical="center" indent="1"/>
    </xf>
    <xf numFmtId="0" fontId="21" fillId="0" borderId="0" xfId="0" applyFont="1" applyFill="1" applyAlignment="1">
      <alignment horizontal="left" vertical="center" indent="1"/>
    </xf>
    <xf numFmtId="0" fontId="22"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164" fontId="24"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21" fillId="0" borderId="0" xfId="0" applyFont="1" applyFill="1"/>
    <xf numFmtId="0" fontId="21" fillId="0" borderId="0" xfId="0" applyFont="1" applyFill="1" applyAlignment="1">
      <alignment horizontal="left"/>
    </xf>
    <xf numFmtId="0" fontId="25" fillId="0" borderId="0" xfId="0" applyFont="1" applyFill="1" applyBorder="1" applyAlignment="1">
      <alignment horizontal="center"/>
    </xf>
    <xf numFmtId="0" fontId="21" fillId="0" borderId="0" xfId="0" applyFont="1" applyFill="1" applyBorder="1" applyAlignment="1">
      <alignment horizontal="center"/>
    </xf>
    <xf numFmtId="0" fontId="21" fillId="0" borderId="0" xfId="0" applyFont="1"/>
    <xf numFmtId="0" fontId="21" fillId="0" borderId="0" xfId="0" applyFont="1" applyAlignment="1">
      <alignment horizontal="left"/>
    </xf>
    <xf numFmtId="0" fontId="21" fillId="2" borderId="0" xfId="0" applyFont="1" applyFill="1" applyAlignment="1">
      <alignment horizontal="center"/>
    </xf>
    <xf numFmtId="0" fontId="25" fillId="0" borderId="2" xfId="0" applyFont="1" applyBorder="1" applyAlignment="1">
      <alignment horizontal="center"/>
    </xf>
    <xf numFmtId="0" fontId="25" fillId="0" borderId="3" xfId="0" applyFont="1" applyBorder="1" applyAlignment="1">
      <alignment horizontal="center"/>
    </xf>
    <xf numFmtId="0" fontId="22" fillId="0" borderId="0" xfId="0" applyFont="1" applyAlignment="1">
      <alignment horizontal="left" vertical="center" indent="1"/>
    </xf>
    <xf numFmtId="0" fontId="26" fillId="0" borderId="0" xfId="0" applyFont="1" applyFill="1" applyBorder="1"/>
    <xf numFmtId="0" fontId="26" fillId="0" borderId="0" xfId="0" applyFont="1"/>
    <xf numFmtId="0" fontId="26" fillId="0" borderId="0" xfId="0" applyFont="1" applyBorder="1"/>
    <xf numFmtId="0" fontId="26" fillId="4" borderId="0" xfId="0" applyFont="1" applyFill="1" applyBorder="1"/>
    <xf numFmtId="0" fontId="2" fillId="0" borderId="0" xfId="0" applyFont="1" applyAlignment="1" applyProtection="1">
      <alignment horizontal="center"/>
    </xf>
    <xf numFmtId="0" fontId="0" fillId="0" borderId="0" xfId="0" applyProtection="1"/>
    <xf numFmtId="0" fontId="2" fillId="0" borderId="0" xfId="0" applyFont="1" applyBorder="1" applyAlignment="1" applyProtection="1">
      <alignment horizontal="center"/>
    </xf>
    <xf numFmtId="0" fontId="2" fillId="0" borderId="0" xfId="0" applyFont="1" applyBorder="1" applyAlignment="1" applyProtection="1">
      <alignment horizontal="center" vertical="top" wrapText="1"/>
    </xf>
    <xf numFmtId="0" fontId="27" fillId="0" borderId="0" xfId="0" applyFont="1" applyAlignment="1" applyProtection="1">
      <alignment horizontal="left"/>
    </xf>
    <xf numFmtId="0" fontId="2" fillId="0" borderId="0" xfId="0" applyFont="1" applyAlignment="1" applyProtection="1"/>
    <xf numFmtId="0" fontId="3" fillId="0" borderId="0" xfId="0" applyFont="1" applyProtection="1"/>
    <xf numFmtId="0" fontId="3" fillId="0" borderId="0" xfId="0" applyFont="1" applyAlignment="1" applyProtection="1">
      <alignment vertical="top" wrapText="1"/>
    </xf>
    <xf numFmtId="0" fontId="3" fillId="0" borderId="0" xfId="0" applyFont="1" applyFill="1" applyAlignment="1" applyProtection="1"/>
    <xf numFmtId="0" fontId="0" fillId="0" borderId="0" xfId="0" applyBorder="1" applyProtection="1"/>
    <xf numFmtId="0" fontId="0" fillId="0" borderId="0" xfId="0" applyAlignment="1" applyProtection="1">
      <alignment vertical="top" wrapText="1"/>
    </xf>
    <xf numFmtId="0" fontId="26" fillId="0" borderId="0" xfId="0" applyFont="1" applyFill="1" applyBorder="1" applyProtection="1"/>
    <xf numFmtId="0" fontId="0" fillId="0" borderId="0" xfId="0" applyFill="1" applyProtection="1"/>
    <xf numFmtId="0" fontId="26" fillId="0" borderId="0" xfId="0" applyFont="1" applyBorder="1" applyAlignment="1" applyProtection="1">
      <alignment horizontal="right"/>
    </xf>
    <xf numFmtId="0" fontId="3" fillId="0" borderId="0" xfId="0" applyFont="1" applyBorder="1" applyAlignment="1" applyProtection="1">
      <alignment horizontal="right"/>
    </xf>
    <xf numFmtId="0" fontId="28" fillId="0" borderId="0" xfId="0" applyFont="1" applyBorder="1" applyAlignment="1" applyProtection="1">
      <alignment wrapText="1"/>
    </xf>
    <xf numFmtId="0" fontId="26" fillId="0" borderId="0" xfId="0" applyFont="1" applyBorder="1" applyAlignment="1" applyProtection="1">
      <alignment horizontal="right" vertical="top"/>
    </xf>
    <xf numFmtId="0" fontId="5" fillId="0" borderId="0" xfId="0" applyFont="1" applyBorder="1" applyAlignment="1" applyProtection="1">
      <alignment horizontal="left" vertical="center" wrapText="1" indent="1"/>
    </xf>
    <xf numFmtId="164" fontId="26" fillId="0" borderId="0" xfId="0" applyNumberFormat="1" applyFont="1" applyBorder="1" applyProtection="1"/>
    <xf numFmtId="164" fontId="26" fillId="0" borderId="3" xfId="0" applyNumberFormat="1" applyFont="1" applyBorder="1" applyAlignment="1" applyProtection="1">
      <alignment horizontal="center" vertical="center"/>
    </xf>
    <xf numFmtId="0" fontId="26" fillId="0" borderId="3" xfId="0" applyFont="1" applyBorder="1" applyAlignment="1" applyProtection="1">
      <alignment horizontal="left" vertical="top"/>
    </xf>
    <xf numFmtId="0" fontId="29" fillId="4" borderId="0" xfId="0" applyFont="1" applyFill="1" applyAlignment="1">
      <alignment vertical="center" wrapText="1"/>
    </xf>
    <xf numFmtId="0" fontId="0" fillId="4" borderId="0" xfId="0" applyFont="1" applyFill="1" applyAlignment="1">
      <alignment vertical="center" wrapText="1"/>
    </xf>
    <xf numFmtId="0" fontId="0" fillId="4" borderId="0" xfId="0" applyFill="1" applyProtection="1"/>
    <xf numFmtId="0" fontId="30" fillId="0" borderId="4" xfId="0" applyFont="1" applyBorder="1" applyAlignment="1" applyProtection="1">
      <alignment horizontal="center" vertical="center" wrapText="1"/>
    </xf>
    <xf numFmtId="0" fontId="22" fillId="0" borderId="3" xfId="0" applyFont="1" applyBorder="1" applyAlignment="1" applyProtection="1">
      <alignment horizontal="left" vertical="top" wrapText="1"/>
    </xf>
    <xf numFmtId="0" fontId="22" fillId="3" borderId="3" xfId="0" applyFont="1" applyFill="1" applyBorder="1" applyAlignment="1" applyProtection="1">
      <alignment horizontal="left" vertical="top" wrapText="1"/>
    </xf>
    <xf numFmtId="0" fontId="22" fillId="3" borderId="3" xfId="0" applyFont="1" applyFill="1" applyBorder="1" applyAlignment="1" applyProtection="1">
      <alignment horizontal="center" vertical="center" wrapText="1"/>
    </xf>
    <xf numFmtId="0" fontId="22" fillId="0" borderId="3" xfId="0" applyFont="1" applyBorder="1" applyAlignment="1" applyProtection="1">
      <alignment vertical="top" wrapText="1"/>
    </xf>
    <xf numFmtId="0" fontId="22" fillId="0" borderId="3" xfId="0" applyFont="1" applyBorder="1" applyAlignment="1" applyProtection="1">
      <alignment horizontal="center" vertical="center" wrapText="1"/>
    </xf>
    <xf numFmtId="0" fontId="22" fillId="0" borderId="3" xfId="0" applyFont="1" applyBorder="1" applyAlignment="1" applyProtection="1">
      <alignment horizontal="center" vertical="center"/>
    </xf>
    <xf numFmtId="0" fontId="21" fillId="0" borderId="0" xfId="0" applyFont="1" applyAlignment="1" applyProtection="1">
      <alignment horizontal="left" vertical="center" indent="1"/>
    </xf>
    <xf numFmtId="0" fontId="29" fillId="4" borderId="0" xfId="0" applyFont="1" applyFill="1" applyAlignment="1" applyProtection="1">
      <alignment horizontal="left" vertical="center" wrapText="1" indent="1"/>
    </xf>
    <xf numFmtId="0" fontId="0" fillId="4" borderId="0" xfId="0" applyFont="1" applyFill="1" applyAlignment="1" applyProtection="1">
      <alignment horizontal="left" vertical="center" wrapText="1" indent="1"/>
    </xf>
    <xf numFmtId="0" fontId="22" fillId="0" borderId="3" xfId="0" applyFont="1" applyFill="1" applyBorder="1" applyAlignment="1" applyProtection="1">
      <alignment horizontal="center" vertical="top" wrapText="1"/>
    </xf>
    <xf numFmtId="0" fontId="22" fillId="0" borderId="3" xfId="0" applyFont="1" applyFill="1" applyBorder="1" applyAlignment="1" applyProtection="1">
      <alignment vertical="top" wrapText="1"/>
    </xf>
    <xf numFmtId="0" fontId="22" fillId="0" borderId="3" xfId="0" applyFont="1" applyBorder="1" applyAlignment="1" applyProtection="1">
      <alignment horizontal="center" vertical="top" wrapText="1"/>
    </xf>
    <xf numFmtId="0" fontId="31" fillId="0" borderId="3" xfId="0" applyFont="1" applyBorder="1" applyAlignment="1" applyProtection="1">
      <alignment vertical="top" wrapText="1"/>
    </xf>
    <xf numFmtId="0" fontId="31" fillId="0" borderId="3" xfId="0" applyFont="1" applyBorder="1" applyAlignment="1" applyProtection="1">
      <alignment horizontal="center" vertical="center"/>
    </xf>
    <xf numFmtId="0" fontId="31" fillId="0" borderId="3" xfId="0" applyFont="1" applyBorder="1" applyAlignment="1" applyProtection="1">
      <alignment horizontal="center" vertical="center" wrapText="1"/>
    </xf>
    <xf numFmtId="0" fontId="22" fillId="0" borderId="3" xfId="0" applyFont="1" applyFill="1" applyBorder="1" applyAlignment="1" applyProtection="1">
      <alignment horizontal="left" vertical="top" wrapText="1"/>
    </xf>
    <xf numFmtId="9" fontId="22" fillId="0" borderId="3" xfId="0" applyNumberFormat="1" applyFont="1" applyBorder="1" applyAlignment="1" applyProtection="1">
      <alignment horizontal="center" vertical="center" wrapText="1"/>
    </xf>
    <xf numFmtId="0" fontId="0" fillId="0" borderId="0" xfId="0" applyFont="1" applyProtection="1"/>
    <xf numFmtId="0" fontId="29" fillId="4" borderId="0" xfId="0" applyFont="1" applyFill="1" applyAlignment="1" applyProtection="1">
      <alignment vertical="center" wrapText="1"/>
    </xf>
    <xf numFmtId="0" fontId="0" fillId="4" borderId="0" xfId="0" applyFont="1" applyFill="1" applyAlignment="1" applyProtection="1">
      <alignment vertical="center" wrapText="1"/>
    </xf>
    <xf numFmtId="0" fontId="21" fillId="0" borderId="0" xfId="0" applyFont="1" applyFill="1" applyAlignment="1" applyProtection="1">
      <alignment horizontal="left" vertical="center" indent="1"/>
    </xf>
    <xf numFmtId="0" fontId="21" fillId="0" borderId="0" xfId="0" applyFont="1" applyFill="1" applyProtection="1"/>
    <xf numFmtId="0" fontId="21" fillId="4" borderId="0" xfId="0" applyFont="1" applyFill="1" applyProtection="1"/>
    <xf numFmtId="0" fontId="21" fillId="4" borderId="0" xfId="0" applyFont="1" applyFill="1" applyAlignment="1" applyProtection="1">
      <alignment horizontal="left"/>
    </xf>
    <xf numFmtId="0" fontId="21" fillId="4" borderId="0" xfId="0" applyFont="1" applyFill="1" applyAlignment="1" applyProtection="1">
      <alignment horizontal="center"/>
    </xf>
    <xf numFmtId="0" fontId="25" fillId="4" borderId="0" xfId="0" applyFont="1" applyFill="1" applyBorder="1" applyAlignment="1" applyProtection="1">
      <alignment horizontal="center"/>
    </xf>
    <xf numFmtId="0" fontId="21" fillId="0" borderId="0" xfId="0" applyFont="1" applyFill="1" applyBorder="1" applyAlignment="1" applyProtection="1">
      <alignment horizontal="left" vertical="center" indent="1"/>
    </xf>
    <xf numFmtId="0" fontId="25" fillId="0" borderId="0" xfId="0" applyFont="1" applyFill="1" applyBorder="1" applyAlignment="1" applyProtection="1">
      <alignment horizontal="left" vertical="center" indent="1"/>
    </xf>
    <xf numFmtId="4" fontId="25" fillId="0" borderId="0" xfId="0" applyNumberFormat="1" applyFont="1" applyFill="1" applyBorder="1" applyAlignment="1" applyProtection="1">
      <alignment horizontal="left" vertical="center" indent="1"/>
    </xf>
    <xf numFmtId="0" fontId="21" fillId="0" borderId="0" xfId="0" applyFont="1" applyFill="1" applyAlignment="1" applyProtection="1">
      <alignment horizontal="left"/>
    </xf>
    <xf numFmtId="0" fontId="21" fillId="0" borderId="0" xfId="0" applyFont="1" applyFill="1" applyAlignment="1" applyProtection="1">
      <alignment horizontal="center"/>
    </xf>
    <xf numFmtId="0" fontId="23" fillId="0" borderId="0" xfId="0" applyFont="1" applyFill="1" applyAlignment="1" applyProtection="1">
      <alignment horizontal="center"/>
    </xf>
    <xf numFmtId="0" fontId="23" fillId="0" borderId="0" xfId="0" applyFont="1" applyFill="1" applyBorder="1" applyAlignment="1" applyProtection="1">
      <alignment horizontal="center"/>
    </xf>
    <xf numFmtId="0" fontId="25" fillId="0" borderId="0" xfId="0" applyFont="1" applyFill="1" applyAlignment="1" applyProtection="1">
      <alignment horizontal="center"/>
    </xf>
    <xf numFmtId="0" fontId="25" fillId="0" borderId="0" xfId="0" applyFont="1" applyFill="1" applyBorder="1" applyAlignment="1" applyProtection="1">
      <alignment horizontal="center"/>
    </xf>
    <xf numFmtId="0" fontId="32" fillId="0" borderId="0" xfId="0" applyFont="1" applyFill="1" applyProtection="1"/>
    <xf numFmtId="0" fontId="21" fillId="0" borderId="0" xfId="0" applyFont="1" applyFill="1" applyBorder="1" applyAlignment="1" applyProtection="1">
      <alignment horizontal="center"/>
    </xf>
    <xf numFmtId="0" fontId="21" fillId="0" borderId="0" xfId="0" applyFont="1" applyAlignment="1" applyProtection="1">
      <alignment horizontal="left"/>
    </xf>
    <xf numFmtId="0" fontId="21" fillId="0" borderId="0" xfId="0" applyFont="1" applyProtection="1"/>
    <xf numFmtId="0" fontId="21" fillId="0" borderId="0" xfId="0" applyFont="1" applyAlignment="1" applyProtection="1">
      <alignment horizontal="center"/>
    </xf>
    <xf numFmtId="0" fontId="21" fillId="2" borderId="0" xfId="0" applyFont="1" applyFill="1" applyAlignment="1" applyProtection="1">
      <alignment horizontal="center"/>
    </xf>
    <xf numFmtId="0" fontId="25" fillId="0" borderId="2" xfId="0" applyFont="1" applyBorder="1" applyAlignment="1" applyProtection="1">
      <alignment horizontal="center"/>
    </xf>
    <xf numFmtId="0" fontId="25" fillId="0" borderId="3" xfId="0" applyFont="1" applyBorder="1" applyAlignment="1" applyProtection="1">
      <alignment horizontal="center"/>
    </xf>
    <xf numFmtId="0" fontId="26" fillId="0" borderId="0" xfId="0" applyFont="1" applyFill="1" applyBorder="1" applyAlignment="1" applyProtection="1"/>
    <xf numFmtId="0" fontId="0" fillId="0" borderId="0" xfId="0" applyAlignment="1" applyProtection="1">
      <alignment horizontal="center"/>
    </xf>
    <xf numFmtId="0" fontId="22" fillId="0" borderId="3" xfId="0" applyFont="1" applyBorder="1" applyAlignment="1" applyProtection="1">
      <alignment horizontal="left" vertical="top" wrapText="1"/>
    </xf>
    <xf numFmtId="0" fontId="22" fillId="0" borderId="3" xfId="0" applyFont="1" applyBorder="1" applyAlignment="1" applyProtection="1">
      <alignment horizontal="center" vertical="center" wrapText="1"/>
    </xf>
    <xf numFmtId="0" fontId="26" fillId="0" borderId="0" xfId="0" applyFont="1" applyFill="1" applyBorder="1" applyProtection="1">
      <protection locked="0"/>
    </xf>
    <xf numFmtId="0" fontId="26" fillId="0" borderId="0" xfId="0" applyFont="1" applyFill="1" applyBorder="1" applyAlignment="1" applyProtection="1">
      <alignment vertical="center"/>
      <protection locked="0"/>
    </xf>
    <xf numFmtId="0" fontId="26" fillId="0" borderId="0" xfId="0" applyFont="1" applyAlignment="1" applyProtection="1">
      <alignment horizontal="right"/>
    </xf>
    <xf numFmtId="2" fontId="26" fillId="0" borderId="3" xfId="0" applyNumberFormat="1" applyFont="1" applyBorder="1" applyAlignment="1" applyProtection="1">
      <alignment horizontal="left" vertical="top"/>
    </xf>
    <xf numFmtId="0" fontId="30" fillId="0" borderId="4" xfId="0" applyFont="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22" fillId="0" borderId="5" xfId="0" applyFont="1" applyBorder="1" applyAlignment="1" applyProtection="1">
      <alignment vertical="top" wrapText="1"/>
    </xf>
    <xf numFmtId="0" fontId="26" fillId="0" borderId="0" xfId="0" applyFont="1" applyFill="1" applyBorder="1" applyAlignment="1" applyProtection="1">
      <alignment horizontal="left"/>
    </xf>
    <xf numFmtId="0" fontId="22" fillId="0" borderId="3" xfId="0" applyFont="1" applyBorder="1" applyAlignment="1" applyProtection="1">
      <alignment horizontal="center" vertical="center" wrapText="1"/>
    </xf>
    <xf numFmtId="0" fontId="0" fillId="0" borderId="0" xfId="0" applyAlignment="1" applyProtection="1">
      <alignment horizontal="left"/>
    </xf>
    <xf numFmtId="0" fontId="22" fillId="0" borderId="3" xfId="0" applyFont="1" applyBorder="1" applyAlignment="1" applyProtection="1">
      <alignment horizontal="center" vertical="top" wrapText="1"/>
    </xf>
    <xf numFmtId="0" fontId="22" fillId="0" borderId="3" xfId="0" applyFont="1" applyBorder="1" applyAlignment="1" applyProtection="1">
      <alignment horizontal="left" vertical="top" wrapText="1"/>
    </xf>
    <xf numFmtId="0" fontId="21" fillId="0" borderId="0" xfId="0" applyFont="1" applyAlignment="1" applyProtection="1">
      <alignment horizontal="left" vertical="top" indent="1"/>
    </xf>
    <xf numFmtId="2" fontId="0" fillId="0" borderId="0" xfId="0" applyNumberFormat="1" applyProtection="1"/>
    <xf numFmtId="0" fontId="0" fillId="0" borderId="0" xfId="0" applyFill="1" applyAlignment="1" applyProtection="1">
      <alignment horizontal="left"/>
    </xf>
    <xf numFmtId="0" fontId="22" fillId="0" borderId="5" xfId="0" applyFont="1" applyBorder="1" applyAlignment="1" applyProtection="1">
      <alignment horizontal="center" vertical="center" wrapText="1"/>
    </xf>
    <xf numFmtId="0" fontId="26" fillId="0" borderId="3" xfId="0" applyFont="1" applyFill="1" applyBorder="1" applyAlignment="1" applyProtection="1">
      <alignment horizontal="left" vertical="top"/>
    </xf>
    <xf numFmtId="164" fontId="26" fillId="0" borderId="3" xfId="0" applyNumberFormat="1" applyFont="1" applyFill="1" applyBorder="1" applyAlignment="1" applyProtection="1">
      <alignment horizontal="center" vertical="center"/>
    </xf>
    <xf numFmtId="0" fontId="0" fillId="0" borderId="0" xfId="0" applyFill="1" applyAlignment="1" applyProtection="1">
      <alignment horizontal="left"/>
      <protection locked="0"/>
    </xf>
    <xf numFmtId="0" fontId="22" fillId="3" borderId="5" xfId="0" applyFont="1" applyFill="1" applyBorder="1" applyAlignment="1" applyProtection="1">
      <alignment horizontal="center" vertical="center" wrapText="1"/>
    </xf>
    <xf numFmtId="0" fontId="26" fillId="0" borderId="0" xfId="0" applyFont="1" applyBorder="1" applyAlignment="1" applyProtection="1">
      <alignment horizontal="left" vertical="top"/>
    </xf>
    <xf numFmtId="0" fontId="5" fillId="0" borderId="0" xfId="0" applyFont="1" applyBorder="1" applyAlignment="1" applyProtection="1">
      <alignment horizontal="left" vertical="top" wrapText="1"/>
    </xf>
    <xf numFmtId="164" fontId="26" fillId="0" borderId="0" xfId="0" applyNumberFormat="1" applyFont="1" applyBorder="1" applyAlignment="1" applyProtection="1">
      <alignment horizontal="center" vertical="center"/>
    </xf>
    <xf numFmtId="0" fontId="3" fillId="0" borderId="0" xfId="0" applyFont="1" applyFill="1" applyBorder="1" applyAlignment="1" applyProtection="1">
      <alignment horizontal="center" vertical="center" wrapText="1"/>
      <protection locked="0"/>
    </xf>
    <xf numFmtId="0" fontId="22" fillId="0" borderId="3" xfId="0" applyFont="1" applyBorder="1" applyAlignment="1" applyProtection="1">
      <alignment horizontal="left" vertical="top" wrapText="1"/>
    </xf>
    <xf numFmtId="0" fontId="22" fillId="0" borderId="5" xfId="0" applyFont="1" applyBorder="1" applyAlignment="1" applyProtection="1">
      <alignment horizontal="left" vertical="top" wrapText="1"/>
    </xf>
    <xf numFmtId="0" fontId="22" fillId="0" borderId="5" xfId="0" applyFont="1" applyBorder="1" applyAlignment="1" applyProtection="1">
      <alignment horizontal="center" vertical="center" wrapText="1"/>
    </xf>
    <xf numFmtId="0" fontId="22" fillId="0" borderId="0" xfId="0" applyFont="1" applyFill="1" applyAlignment="1" applyProtection="1">
      <alignment horizontal="left" vertical="center" indent="1"/>
    </xf>
    <xf numFmtId="0" fontId="22" fillId="0" borderId="0" xfId="0" applyFont="1" applyAlignment="1" applyProtection="1">
      <alignment horizontal="left" vertical="center" indent="1"/>
    </xf>
    <xf numFmtId="0" fontId="22" fillId="0" borderId="3" xfId="0" applyFont="1" applyBorder="1" applyAlignment="1" applyProtection="1">
      <alignment horizontal="center" vertical="top"/>
    </xf>
    <xf numFmtId="0" fontId="2" fillId="0" borderId="0" xfId="0" applyFont="1" applyFill="1" applyAlignment="1" applyProtection="1">
      <alignment horizontal="center"/>
    </xf>
    <xf numFmtId="164" fontId="26" fillId="0" borderId="5" xfId="0" applyNumberFormat="1" applyFont="1" applyBorder="1" applyAlignment="1" applyProtection="1">
      <alignment horizontal="left" vertical="top"/>
    </xf>
    <xf numFmtId="0" fontId="22" fillId="0" borderId="5" xfId="0" applyFont="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31" fillId="0" borderId="3" xfId="0" applyFont="1" applyFill="1" applyBorder="1" applyAlignment="1" applyProtection="1">
      <alignment vertical="top" wrapText="1"/>
    </xf>
    <xf numFmtId="0" fontId="31" fillId="0" borderId="3" xfId="0" applyFont="1" applyFill="1" applyBorder="1" applyAlignment="1" applyProtection="1">
      <alignment horizontal="center" vertical="center" wrapText="1"/>
    </xf>
    <xf numFmtId="0" fontId="31" fillId="0" borderId="3" xfId="0" applyFont="1" applyFill="1" applyBorder="1" applyAlignment="1" applyProtection="1">
      <alignment horizontal="center" vertical="center"/>
    </xf>
    <xf numFmtId="0" fontId="22" fillId="0" borderId="5" xfId="0" applyFont="1" applyBorder="1" applyAlignment="1" applyProtection="1">
      <alignment vertical="top"/>
    </xf>
    <xf numFmtId="0" fontId="22" fillId="0" borderId="3" xfId="0" applyFont="1" applyFill="1" applyBorder="1" applyAlignment="1" applyProtection="1">
      <alignment horizontal="center" vertical="center"/>
    </xf>
    <xf numFmtId="0" fontId="21" fillId="0" borderId="0" xfId="0" applyFont="1" applyFill="1" applyAlignment="1" applyProtection="1">
      <alignment horizontal="left" vertical="top" indent="1"/>
    </xf>
    <xf numFmtId="0" fontId="22" fillId="0" borderId="0" xfId="0" applyFont="1" applyFill="1" applyAlignment="1">
      <alignment horizontal="left" vertical="center" indent="1"/>
    </xf>
    <xf numFmtId="0" fontId="30" fillId="0" borderId="4" xfId="0" applyFont="1" applyBorder="1" applyAlignment="1" applyProtection="1">
      <alignment horizontal="center" vertical="center" wrapText="1"/>
    </xf>
    <xf numFmtId="0" fontId="30"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3" xfId="0" applyFont="1" applyBorder="1" applyAlignment="1" applyProtection="1">
      <alignment horizontal="left" vertical="top" wrapText="1"/>
    </xf>
    <xf numFmtId="0" fontId="22" fillId="0" borderId="3" xfId="0" applyFont="1" applyBorder="1" applyAlignment="1" applyProtection="1">
      <alignment horizontal="center" vertical="top" wrapText="1"/>
    </xf>
    <xf numFmtId="0" fontId="22" fillId="0" borderId="6" xfId="0" applyFont="1" applyBorder="1" applyAlignment="1" applyProtection="1">
      <alignment horizontal="center" vertical="top"/>
    </xf>
    <xf numFmtId="0" fontId="22" fillId="0" borderId="6" xfId="0" applyFont="1" applyBorder="1" applyAlignment="1" applyProtection="1">
      <alignment horizontal="left" vertical="top" wrapText="1"/>
    </xf>
    <xf numFmtId="0" fontId="22" fillId="0" borderId="6" xfId="0" applyFont="1" applyBorder="1" applyAlignment="1" applyProtection="1">
      <alignment horizontal="center" vertical="center"/>
    </xf>
    <xf numFmtId="0" fontId="33" fillId="0" borderId="0" xfId="0" applyFont="1" applyAlignment="1" applyProtection="1">
      <alignment horizontal="left" vertical="center"/>
    </xf>
    <xf numFmtId="0" fontId="22" fillId="0" borderId="0" xfId="0" applyFont="1" applyFill="1" applyAlignment="1">
      <alignment horizontal="center" vertical="center"/>
    </xf>
    <xf numFmtId="2" fontId="26" fillId="0" borderId="3" xfId="0" applyNumberFormat="1" applyFont="1" applyFill="1" applyBorder="1" applyAlignment="1" applyProtection="1">
      <alignment horizontal="left" vertical="top"/>
    </xf>
    <xf numFmtId="0" fontId="26" fillId="0" borderId="3" xfId="0" applyFont="1" applyFill="1" applyBorder="1" applyAlignment="1" applyProtection="1">
      <alignment horizontal="center" vertical="center" wrapText="1"/>
    </xf>
    <xf numFmtId="0" fontId="22" fillId="0" borderId="5" xfId="0" applyFont="1" applyFill="1" applyBorder="1" applyAlignment="1" applyProtection="1">
      <alignment horizontal="left" vertical="top" wrapText="1"/>
    </xf>
    <xf numFmtId="0" fontId="22" fillId="0" borderId="5"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xf>
    <xf numFmtId="0" fontId="33" fillId="0" borderId="0" xfId="0" applyFont="1" applyFill="1" applyAlignment="1" applyProtection="1">
      <alignment horizontal="center" vertical="center"/>
    </xf>
    <xf numFmtId="0" fontId="21" fillId="0" borderId="0" xfId="0" applyFont="1" applyFill="1" applyAlignment="1" applyProtection="1">
      <alignment horizontal="center" vertical="center"/>
    </xf>
    <xf numFmtId="0" fontId="22" fillId="0" borderId="7" xfId="0" applyFont="1" applyFill="1" applyBorder="1" applyAlignment="1" applyProtection="1">
      <alignment horizontal="center" vertical="top" wrapText="1"/>
    </xf>
    <xf numFmtId="0" fontId="22" fillId="0" borderId="5" xfId="0" applyFont="1" applyFill="1" applyBorder="1" applyAlignment="1" applyProtection="1">
      <alignment vertical="top"/>
    </xf>
    <xf numFmtId="0" fontId="22" fillId="0" borderId="8" xfId="0" applyFont="1" applyFill="1" applyBorder="1" applyAlignment="1" applyProtection="1">
      <alignment horizontal="center" vertical="top" wrapText="1"/>
    </xf>
    <xf numFmtId="0" fontId="22" fillId="0" borderId="3" xfId="0" applyFont="1" applyFill="1" applyBorder="1" applyAlignment="1" applyProtection="1">
      <alignment vertical="top"/>
    </xf>
    <xf numFmtId="0" fontId="22" fillId="0" borderId="6" xfId="0" applyFont="1" applyFill="1" applyBorder="1" applyAlignment="1" applyProtection="1">
      <alignment horizontal="left" vertical="top" wrapText="1"/>
    </xf>
    <xf numFmtId="0" fontId="22" fillId="0" borderId="6"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22" fillId="0" borderId="5" xfId="0" applyFont="1" applyFill="1" applyBorder="1" applyAlignment="1" applyProtection="1">
      <alignment horizontal="center" vertical="top" wrapText="1"/>
    </xf>
    <xf numFmtId="0" fontId="22" fillId="0" borderId="0" xfId="0" applyFont="1" applyFill="1" applyBorder="1" applyAlignment="1" applyProtection="1">
      <alignment vertical="top" wrapText="1"/>
    </xf>
    <xf numFmtId="9" fontId="22" fillId="0" borderId="5" xfId="0" applyNumberFormat="1" applyFont="1" applyFill="1" applyBorder="1" applyAlignment="1" applyProtection="1">
      <alignment horizontal="center" vertical="center" wrapText="1"/>
    </xf>
    <xf numFmtId="0" fontId="22" fillId="0" borderId="6" xfId="0" applyFont="1" applyFill="1" applyBorder="1" applyAlignment="1" applyProtection="1">
      <alignment horizontal="center" vertical="top" wrapText="1"/>
    </xf>
    <xf numFmtId="0" fontId="31" fillId="0" borderId="5" xfId="0" applyFont="1" applyFill="1" applyBorder="1" applyAlignment="1">
      <alignment vertical="top" wrapText="1"/>
    </xf>
    <xf numFmtId="0" fontId="22" fillId="0" borderId="0" xfId="0" applyFont="1" applyFill="1" applyAlignment="1" applyProtection="1">
      <alignment horizontal="center" vertical="center"/>
    </xf>
    <xf numFmtId="0" fontId="22" fillId="0" borderId="6" xfId="0" applyFont="1" applyFill="1" applyBorder="1" applyAlignment="1" applyProtection="1">
      <alignment vertical="top" wrapText="1"/>
    </xf>
    <xf numFmtId="0" fontId="28" fillId="0" borderId="0" xfId="0" applyFont="1" applyFill="1" applyBorder="1" applyAlignment="1" applyProtection="1">
      <alignment wrapText="1"/>
    </xf>
    <xf numFmtId="2" fontId="25" fillId="5" borderId="9" xfId="0" applyNumberFormat="1" applyFont="1" applyFill="1" applyBorder="1" applyAlignment="1" applyProtection="1">
      <alignment horizontal="center" vertical="center"/>
    </xf>
    <xf numFmtId="164" fontId="25" fillId="5" borderId="9" xfId="0" applyNumberFormat="1" applyFont="1" applyFill="1" applyBorder="1" applyAlignment="1" applyProtection="1">
      <alignment horizontal="center" vertical="center"/>
    </xf>
    <xf numFmtId="0" fontId="30" fillId="6" borderId="4" xfId="0" applyFont="1" applyFill="1" applyBorder="1" applyAlignment="1" applyProtection="1">
      <alignment horizontal="center" vertical="center" wrapText="1"/>
    </xf>
    <xf numFmtId="2" fontId="30" fillId="6" borderId="3" xfId="0" applyNumberFormat="1" applyFont="1" applyFill="1" applyBorder="1" applyAlignment="1" applyProtection="1">
      <alignment horizontal="center" vertical="center" wrapText="1"/>
    </xf>
    <xf numFmtId="0" fontId="30" fillId="7" borderId="4" xfId="0" applyFont="1" applyFill="1" applyBorder="1" applyAlignment="1" applyProtection="1">
      <alignment horizontal="center" vertical="center" wrapText="1"/>
    </xf>
    <xf numFmtId="10" fontId="30" fillId="7" borderId="3" xfId="0" applyNumberFormat="1" applyFont="1" applyFill="1" applyBorder="1" applyAlignment="1" applyProtection="1">
      <alignment horizontal="center" vertical="center" wrapText="1"/>
    </xf>
    <xf numFmtId="0" fontId="30" fillId="7" borderId="5" xfId="0" applyFont="1" applyFill="1" applyBorder="1" applyAlignment="1" applyProtection="1">
      <alignment horizontal="center" vertical="center"/>
    </xf>
    <xf numFmtId="2" fontId="30" fillId="7" borderId="3" xfId="0" applyNumberFormat="1" applyFont="1" applyFill="1" applyBorder="1" applyAlignment="1" applyProtection="1">
      <alignment horizontal="center" vertical="center" wrapText="1"/>
    </xf>
    <xf numFmtId="10" fontId="30" fillId="7" borderId="5" xfId="0" applyNumberFormat="1" applyFont="1" applyFill="1" applyBorder="1" applyAlignment="1" applyProtection="1">
      <alignment horizontal="center" vertical="center" wrapText="1"/>
    </xf>
    <xf numFmtId="3" fontId="25" fillId="5" borderId="9" xfId="0" applyNumberFormat="1" applyFont="1" applyFill="1" applyBorder="1" applyAlignment="1" applyProtection="1">
      <alignment horizontal="center" vertical="center"/>
    </xf>
    <xf numFmtId="4" fontId="25" fillId="5" borderId="9" xfId="0" applyNumberFormat="1" applyFont="1" applyFill="1" applyBorder="1" applyAlignment="1" applyProtection="1">
      <alignment horizontal="center" vertical="center"/>
    </xf>
    <xf numFmtId="1" fontId="25" fillId="5" borderId="9" xfId="0" applyNumberFormat="1" applyFont="1" applyFill="1" applyBorder="1" applyAlignment="1" applyProtection="1">
      <alignment horizontal="center" vertical="center"/>
    </xf>
    <xf numFmtId="2" fontId="30" fillId="7" borderId="3" xfId="0" quotePrefix="1" applyNumberFormat="1" applyFont="1" applyFill="1" applyBorder="1" applyAlignment="1" applyProtection="1">
      <alignment horizontal="center" vertical="center" wrapText="1"/>
    </xf>
    <xf numFmtId="2" fontId="34" fillId="7" borderId="3" xfId="0" applyNumberFormat="1" applyFont="1" applyFill="1" applyBorder="1" applyAlignment="1" applyProtection="1">
      <alignment horizontal="center" vertical="center"/>
    </xf>
    <xf numFmtId="10" fontId="30" fillId="7" borderId="3" xfId="2" quotePrefix="1" applyNumberFormat="1" applyFont="1" applyFill="1" applyBorder="1" applyAlignment="1" applyProtection="1">
      <alignment horizontal="center" vertical="center" wrapText="1"/>
    </xf>
    <xf numFmtId="2" fontId="30" fillId="7" borderId="3" xfId="2" quotePrefix="1" applyNumberFormat="1" applyFont="1" applyFill="1" applyBorder="1" applyAlignment="1" applyProtection="1">
      <alignment horizontal="center" vertical="center" wrapText="1"/>
    </xf>
    <xf numFmtId="1" fontId="30" fillId="7" borderId="3" xfId="2" quotePrefix="1" applyNumberFormat="1" applyFont="1" applyFill="1" applyBorder="1" applyAlignment="1" applyProtection="1">
      <alignment horizontal="center" vertical="center" wrapText="1"/>
    </xf>
    <xf numFmtId="1" fontId="30" fillId="7" borderId="3" xfId="0" applyNumberFormat="1" applyFont="1" applyFill="1" applyBorder="1" applyAlignment="1" applyProtection="1">
      <alignment horizontal="center" vertical="center" wrapText="1"/>
    </xf>
    <xf numFmtId="1" fontId="30" fillId="7" borderId="5" xfId="0" applyNumberFormat="1" applyFont="1" applyFill="1" applyBorder="1" applyAlignment="1" applyProtection="1">
      <alignment horizontal="center" vertical="center" wrapText="1"/>
    </xf>
    <xf numFmtId="1" fontId="30" fillId="7" borderId="3" xfId="0" applyNumberFormat="1" applyFont="1" applyFill="1" applyBorder="1" applyAlignment="1" applyProtection="1">
      <alignment horizontal="center" vertical="center"/>
    </xf>
    <xf numFmtId="2" fontId="30" fillId="7" borderId="3" xfId="0" applyNumberFormat="1" applyFont="1" applyFill="1" applyBorder="1" applyAlignment="1" applyProtection="1">
      <alignment horizontal="center" vertical="center"/>
    </xf>
    <xf numFmtId="0" fontId="30" fillId="7" borderId="3" xfId="0" applyFont="1" applyFill="1" applyBorder="1" applyAlignment="1" applyProtection="1">
      <alignment horizontal="center" vertical="center" wrapText="1"/>
    </xf>
    <xf numFmtId="0" fontId="30" fillId="7" borderId="6" xfId="0" applyFont="1" applyFill="1" applyBorder="1" applyAlignment="1" applyProtection="1">
      <alignment horizontal="center" vertical="center" wrapText="1"/>
    </xf>
    <xf numFmtId="2" fontId="30" fillId="6" borderId="5" xfId="0" applyNumberFormat="1" applyFont="1" applyFill="1" applyBorder="1" applyAlignment="1" applyProtection="1">
      <alignment horizontal="center" vertical="center" wrapText="1"/>
    </xf>
    <xf numFmtId="2" fontId="30" fillId="6" borderId="6" xfId="0" applyNumberFormat="1" applyFont="1" applyFill="1" applyBorder="1" applyAlignment="1" applyProtection="1">
      <alignment horizontal="center" vertical="center" wrapText="1"/>
    </xf>
    <xf numFmtId="2" fontId="23" fillId="8" borderId="10" xfId="0" applyNumberFormat="1" applyFont="1" applyFill="1" applyBorder="1" applyAlignment="1" applyProtection="1">
      <alignment horizontal="center" vertical="center"/>
    </xf>
    <xf numFmtId="0" fontId="30" fillId="8" borderId="11" xfId="0" applyFont="1" applyFill="1" applyBorder="1" applyAlignment="1" applyProtection="1">
      <alignment horizontal="center" vertical="center" wrapText="1"/>
    </xf>
    <xf numFmtId="2" fontId="23" fillId="8" borderId="12" xfId="0" applyNumberFormat="1" applyFont="1" applyFill="1" applyBorder="1" applyAlignment="1" applyProtection="1">
      <alignment horizontal="center" vertical="center"/>
    </xf>
    <xf numFmtId="2" fontId="23" fillId="8" borderId="13" xfId="0" applyNumberFormat="1" applyFont="1" applyFill="1" applyBorder="1" applyAlignment="1" applyProtection="1">
      <alignment horizontal="center" vertical="center"/>
    </xf>
    <xf numFmtId="2" fontId="23" fillId="8" borderId="14" xfId="0" applyNumberFormat="1" applyFont="1" applyFill="1" applyBorder="1" applyAlignment="1" applyProtection="1">
      <alignment horizontal="center" vertical="center"/>
    </xf>
    <xf numFmtId="2" fontId="30" fillId="8" borderId="10" xfId="0" applyNumberFormat="1" applyFont="1" applyFill="1" applyBorder="1" applyAlignment="1" applyProtection="1">
      <alignment horizontal="center" vertical="center"/>
    </xf>
    <xf numFmtId="2" fontId="30" fillId="8" borderId="14" xfId="0" applyNumberFormat="1" applyFont="1" applyFill="1" applyBorder="1" applyAlignment="1" applyProtection="1">
      <alignment horizontal="center" vertical="center"/>
    </xf>
    <xf numFmtId="0" fontId="0" fillId="0" borderId="0" xfId="0" applyFill="1" applyBorder="1" applyProtection="1"/>
    <xf numFmtId="0" fontId="0" fillId="0" borderId="0" xfId="0" applyFill="1" applyBorder="1" applyAlignment="1" applyProtection="1">
      <alignment horizontal="center"/>
    </xf>
    <xf numFmtId="0" fontId="0" fillId="0" borderId="0" xfId="0" applyProtection="1">
      <protection locked="0"/>
    </xf>
    <xf numFmtId="0" fontId="22" fillId="0" borderId="5" xfId="0" applyFont="1" applyBorder="1" applyAlignment="1" applyProtection="1">
      <alignment horizontal="left" vertical="top" wrapText="1"/>
    </xf>
    <xf numFmtId="0" fontId="22" fillId="0" borderId="5" xfId="0" applyFont="1" applyFill="1" applyBorder="1" applyAlignment="1" applyProtection="1">
      <alignment horizontal="center" vertical="top" wrapText="1"/>
    </xf>
    <xf numFmtId="0" fontId="22" fillId="0" borderId="5" xfId="0" applyFont="1" applyBorder="1" applyAlignment="1" applyProtection="1">
      <alignment horizontal="center" vertical="center"/>
    </xf>
    <xf numFmtId="0" fontId="22" fillId="0" borderId="15" xfId="0" applyFont="1" applyFill="1" applyBorder="1" applyAlignment="1" applyProtection="1">
      <alignment horizontal="center" vertical="center" wrapText="1"/>
    </xf>
    <xf numFmtId="0" fontId="22" fillId="0" borderId="3" xfId="0" applyFont="1" applyBorder="1" applyAlignment="1" applyProtection="1">
      <alignment horizontal="left" vertical="top" wrapText="1"/>
    </xf>
    <xf numFmtId="0" fontId="22" fillId="0" borderId="3" xfId="0" applyFont="1" applyBorder="1" applyAlignment="1" applyProtection="1">
      <alignment horizontal="center" vertical="top" wrapText="1"/>
    </xf>
    <xf numFmtId="0" fontId="21" fillId="0" borderId="5" xfId="0" applyFont="1" applyFill="1" applyBorder="1" applyAlignment="1" applyProtection="1">
      <alignment horizontal="center" vertical="center"/>
    </xf>
    <xf numFmtId="4" fontId="30" fillId="7" borderId="6" xfId="2" quotePrefix="1" applyNumberFormat="1" applyFont="1" applyFill="1" applyBorder="1" applyAlignment="1" applyProtection="1">
      <alignment horizontal="center" vertical="center" wrapText="1"/>
    </xf>
    <xf numFmtId="0" fontId="31" fillId="0" borderId="6" xfId="0" applyFont="1" applyFill="1" applyBorder="1" applyAlignment="1">
      <alignment vertical="top" wrapText="1"/>
    </xf>
    <xf numFmtId="9" fontId="22" fillId="0" borderId="6" xfId="0" applyNumberFormat="1"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xf>
    <xf numFmtId="10" fontId="30" fillId="7" borderId="6" xfId="0" applyNumberFormat="1" applyFont="1" applyFill="1" applyBorder="1" applyAlignment="1" applyProtection="1">
      <alignment horizontal="center" vertical="center"/>
    </xf>
    <xf numFmtId="0" fontId="35" fillId="9" borderId="0" xfId="0" applyFont="1" applyFill="1" applyBorder="1" applyAlignment="1">
      <alignment horizontal="center"/>
    </xf>
    <xf numFmtId="0" fontId="22" fillId="0" borderId="3" xfId="0" applyFont="1" applyBorder="1" applyAlignment="1" applyProtection="1">
      <alignment horizontal="left" vertical="top" wrapText="1"/>
    </xf>
    <xf numFmtId="0" fontId="35" fillId="9" borderId="0" xfId="0" applyFont="1" applyFill="1" applyBorder="1" applyAlignment="1"/>
    <xf numFmtId="0" fontId="26" fillId="10" borderId="0" xfId="0" applyFont="1" applyFill="1" applyBorder="1"/>
    <xf numFmtId="0" fontId="35" fillId="10" borderId="0" xfId="0" applyFont="1" applyFill="1" applyBorder="1" applyAlignment="1"/>
    <xf numFmtId="0" fontId="26" fillId="10" borderId="0" xfId="0" applyFont="1" applyFill="1"/>
    <xf numFmtId="0" fontId="28" fillId="9" borderId="3" xfId="0" applyFont="1" applyFill="1" applyBorder="1" applyAlignment="1" applyProtection="1">
      <alignment horizontal="center" vertical="center" wrapText="1"/>
      <protection locked="0"/>
    </xf>
    <xf numFmtId="0" fontId="3" fillId="9" borderId="3" xfId="0" applyFont="1" applyFill="1" applyBorder="1" applyAlignment="1" applyProtection="1">
      <alignment horizontal="center" vertical="center" wrapText="1"/>
      <protection locked="0"/>
    </xf>
    <xf numFmtId="4" fontId="3" fillId="9" borderId="3" xfId="0" applyNumberFormat="1" applyFont="1" applyFill="1" applyBorder="1" applyAlignment="1" applyProtection="1">
      <alignment horizontal="center" vertical="center" wrapText="1"/>
      <protection locked="0"/>
    </xf>
    <xf numFmtId="0" fontId="0" fillId="0" borderId="1" xfId="0" applyFill="1" applyBorder="1" applyProtection="1"/>
    <xf numFmtId="0" fontId="16" fillId="11" borderId="8" xfId="0" applyFont="1" applyFill="1" applyBorder="1" applyProtection="1"/>
    <xf numFmtId="0" fontId="0" fillId="11" borderId="0" xfId="0" applyFill="1" applyBorder="1" applyProtection="1"/>
    <xf numFmtId="0" fontId="0" fillId="11" borderId="0" xfId="0" applyFill="1" applyBorder="1" applyAlignment="1" applyProtection="1">
      <alignment horizontal="center"/>
    </xf>
    <xf numFmtId="0" fontId="0" fillId="11" borderId="16" xfId="0" applyFill="1" applyBorder="1" applyProtection="1"/>
    <xf numFmtId="2" fontId="30" fillId="0" borderId="4" xfId="0" applyNumberFormat="1" applyFont="1" applyFill="1" applyBorder="1" applyAlignment="1" applyProtection="1">
      <alignment horizontal="center" vertical="center" wrapText="1"/>
    </xf>
    <xf numFmtId="0" fontId="26" fillId="12" borderId="0" xfId="0" applyFont="1" applyFill="1" applyBorder="1"/>
    <xf numFmtId="0" fontId="26" fillId="12" borderId="0" xfId="0" applyFont="1" applyFill="1" applyBorder="1" applyAlignment="1">
      <alignment horizontal="left" wrapText="1"/>
    </xf>
    <xf numFmtId="0" fontId="26" fillId="12" borderId="0" xfId="0" applyFont="1" applyFill="1" applyBorder="1" applyAlignment="1">
      <alignment horizontal="left"/>
    </xf>
    <xf numFmtId="0" fontId="26" fillId="4" borderId="0" xfId="0" applyFont="1" applyFill="1"/>
    <xf numFmtId="0" fontId="26" fillId="12" borderId="0" xfId="0" applyFont="1" applyFill="1"/>
    <xf numFmtId="0" fontId="36" fillId="13" borderId="0" xfId="0" applyFont="1" applyFill="1" applyBorder="1" applyAlignment="1">
      <alignment horizontal="center" vertical="center"/>
    </xf>
    <xf numFmtId="0" fontId="37" fillId="13" borderId="0" xfId="0" applyFont="1" applyFill="1" applyBorder="1" applyAlignment="1">
      <alignment horizontal="center" vertical="center"/>
    </xf>
    <xf numFmtId="0" fontId="26" fillId="13" borderId="0" xfId="0" applyFont="1" applyFill="1" applyBorder="1"/>
    <xf numFmtId="0" fontId="38" fillId="13" borderId="0" xfId="0" applyFont="1" applyFill="1" applyBorder="1" applyAlignment="1">
      <alignment horizontal="left"/>
    </xf>
    <xf numFmtId="0" fontId="38" fillId="13" borderId="0" xfId="0" applyFont="1" applyFill="1" applyBorder="1" applyAlignment="1"/>
    <xf numFmtId="0" fontId="38" fillId="13" borderId="49" xfId="0" applyFont="1" applyFill="1" applyBorder="1" applyAlignment="1">
      <alignment horizontal="right"/>
    </xf>
    <xf numFmtId="0" fontId="39" fillId="13" borderId="0" xfId="0" applyFont="1" applyFill="1" applyBorder="1" applyAlignment="1"/>
    <xf numFmtId="0" fontId="39" fillId="13" borderId="49" xfId="0" applyFont="1" applyFill="1" applyBorder="1" applyAlignment="1"/>
    <xf numFmtId="0" fontId="26" fillId="13" borderId="0" xfId="0" applyFont="1" applyFill="1" applyBorder="1" applyAlignment="1">
      <alignment vertical="top" wrapText="1"/>
    </xf>
    <xf numFmtId="0" fontId="26" fillId="13" borderId="0" xfId="0" applyFont="1" applyFill="1" applyBorder="1" applyAlignment="1">
      <alignment horizontal="left" vertical="top" wrapText="1"/>
    </xf>
    <xf numFmtId="0" fontId="26" fillId="13" borderId="49" xfId="0" applyFont="1" applyFill="1" applyBorder="1" applyAlignment="1">
      <alignment horizontal="left" vertical="top" wrapText="1"/>
    </xf>
    <xf numFmtId="0" fontId="0" fillId="13" borderId="0" xfId="0" applyFill="1" applyBorder="1" applyAlignment="1">
      <alignment horizontal="left" vertical="top" wrapText="1"/>
    </xf>
    <xf numFmtId="0" fontId="0" fillId="13" borderId="49" xfId="0" applyFill="1" applyBorder="1" applyAlignment="1">
      <alignment horizontal="left" vertical="top" wrapText="1"/>
    </xf>
    <xf numFmtId="0" fontId="35" fillId="13" borderId="0" xfId="0" applyFont="1" applyFill="1" applyBorder="1" applyAlignment="1">
      <alignment horizontal="center" vertical="center" wrapText="1"/>
    </xf>
    <xf numFmtId="0" fontId="35" fillId="13" borderId="0" xfId="0" applyFont="1" applyFill="1" applyBorder="1" applyAlignment="1"/>
    <xf numFmtId="0" fontId="35" fillId="13" borderId="49" xfId="0" applyFont="1" applyFill="1" applyBorder="1" applyAlignment="1"/>
    <xf numFmtId="0" fontId="26" fillId="13" borderId="50" xfId="0" applyFont="1" applyFill="1" applyBorder="1"/>
    <xf numFmtId="0" fontId="40" fillId="14" borderId="0" xfId="0" applyFont="1" applyFill="1" applyBorder="1" applyAlignment="1" applyProtection="1">
      <alignment horizontal="right"/>
      <protection locked="0"/>
    </xf>
    <xf numFmtId="0" fontId="26" fillId="15" borderId="0" xfId="0" applyFont="1" applyFill="1" applyBorder="1" applyAlignment="1" applyProtection="1">
      <alignment horizontal="left" vertical="top" wrapText="1"/>
    </xf>
    <xf numFmtId="0" fontId="26" fillId="15" borderId="0" xfId="0" applyFont="1" applyFill="1" applyBorder="1" applyAlignment="1" applyProtection="1">
      <alignment vertical="top" wrapText="1"/>
    </xf>
    <xf numFmtId="0" fontId="2" fillId="15" borderId="0" xfId="0" applyFont="1" applyFill="1" applyBorder="1" applyAlignment="1" applyProtection="1">
      <alignment horizontal="center"/>
    </xf>
    <xf numFmtId="0" fontId="0" fillId="4" borderId="0" xfId="0" applyFill="1" applyProtection="1">
      <protection locked="0"/>
    </xf>
    <xf numFmtId="0" fontId="41" fillId="16" borderId="17" xfId="0" applyFont="1" applyFill="1" applyBorder="1" applyAlignment="1" applyProtection="1">
      <alignment horizontal="left"/>
    </xf>
    <xf numFmtId="0" fontId="42" fillId="16" borderId="18" xfId="0" applyFont="1" applyFill="1" applyBorder="1" applyAlignment="1" applyProtection="1">
      <alignment horizontal="center"/>
    </xf>
    <xf numFmtId="0" fontId="41" fillId="16" borderId="19" xfId="0" applyFont="1" applyFill="1" applyBorder="1" applyAlignment="1" applyProtection="1">
      <alignment horizontal="left"/>
    </xf>
    <xf numFmtId="0" fontId="16" fillId="16" borderId="17" xfId="0" applyFont="1" applyFill="1" applyBorder="1" applyProtection="1"/>
    <xf numFmtId="0" fontId="43" fillId="17" borderId="3" xfId="0" applyFont="1" applyFill="1" applyBorder="1" applyAlignment="1" applyProtection="1">
      <alignment horizontal="center" vertical="center"/>
    </xf>
    <xf numFmtId="0" fontId="43" fillId="17" borderId="3" xfId="0" applyFont="1" applyFill="1" applyBorder="1" applyAlignment="1" applyProtection="1">
      <alignment horizontal="center" vertical="center" wrapText="1"/>
    </xf>
    <xf numFmtId="0" fontId="16" fillId="0" borderId="0" xfId="0" applyFont="1" applyFill="1" applyProtection="1"/>
    <xf numFmtId="0" fontId="44" fillId="18" borderId="9" xfId="0" applyFont="1" applyFill="1" applyBorder="1" applyAlignment="1" applyProtection="1">
      <alignment horizontal="center" vertical="center"/>
    </xf>
    <xf numFmtId="0" fontId="44" fillId="18" borderId="20" xfId="0" applyFont="1" applyFill="1" applyBorder="1" applyAlignment="1" applyProtection="1">
      <alignment horizontal="center" vertical="center" wrapText="1"/>
    </xf>
    <xf numFmtId="0" fontId="44" fillId="18" borderId="21" xfId="0" applyFont="1" applyFill="1" applyBorder="1" applyAlignment="1" applyProtection="1">
      <alignment horizontal="center" vertical="center"/>
    </xf>
    <xf numFmtId="0" fontId="0" fillId="5" borderId="22" xfId="0" applyFill="1" applyBorder="1" applyProtection="1">
      <protection locked="0"/>
    </xf>
    <xf numFmtId="0" fontId="0" fillId="5" borderId="1" xfId="0" applyFill="1" applyBorder="1" applyProtection="1">
      <protection locked="0"/>
    </xf>
    <xf numFmtId="0" fontId="17" fillId="5" borderId="1" xfId="0" applyFont="1" applyFill="1" applyBorder="1" applyAlignment="1" applyProtection="1">
      <alignment horizontal="center" vertical="center"/>
      <protection locked="0"/>
    </xf>
    <xf numFmtId="0" fontId="0" fillId="5" borderId="23" xfId="0" applyFill="1" applyBorder="1" applyProtection="1">
      <protection locked="0"/>
    </xf>
    <xf numFmtId="0" fontId="0" fillId="5" borderId="24" xfId="0" applyFill="1" applyBorder="1" applyProtection="1">
      <protection locked="0"/>
    </xf>
    <xf numFmtId="0" fontId="0" fillId="5" borderId="25" xfId="0" applyFill="1" applyBorder="1" applyProtection="1">
      <protection locked="0"/>
    </xf>
    <xf numFmtId="0" fontId="17" fillId="5" borderId="25" xfId="0" applyFont="1" applyFill="1" applyBorder="1" applyAlignment="1" applyProtection="1">
      <alignment horizontal="center" vertical="center"/>
      <protection locked="0"/>
    </xf>
    <xf numFmtId="0" fontId="0" fillId="5" borderId="26" xfId="0" applyFill="1" applyBorder="1" applyProtection="1">
      <protection locked="0"/>
    </xf>
    <xf numFmtId="0" fontId="0" fillId="14" borderId="22" xfId="0" applyFill="1" applyBorder="1" applyProtection="1"/>
    <xf numFmtId="0" fontId="0" fillId="14" borderId="1" xfId="0" applyFill="1" applyBorder="1" applyProtection="1"/>
    <xf numFmtId="0" fontId="0" fillId="14" borderId="1" xfId="0" applyFill="1" applyBorder="1" applyAlignment="1" applyProtection="1">
      <alignment horizontal="center"/>
    </xf>
    <xf numFmtId="0" fontId="0" fillId="14" borderId="23" xfId="0" applyFill="1" applyBorder="1" applyProtection="1"/>
    <xf numFmtId="0" fontId="0" fillId="14" borderId="8" xfId="0" applyFill="1" applyBorder="1" applyProtection="1"/>
    <xf numFmtId="0" fontId="0" fillId="14" borderId="0" xfId="0" applyFill="1" applyBorder="1" applyProtection="1"/>
    <xf numFmtId="0" fontId="0" fillId="14" borderId="0" xfId="0" applyFill="1" applyBorder="1" applyAlignment="1" applyProtection="1">
      <alignment horizontal="center"/>
    </xf>
    <xf numFmtId="0" fontId="0" fillId="14" borderId="16" xfId="0" applyFill="1" applyBorder="1" applyProtection="1"/>
    <xf numFmtId="0" fontId="0" fillId="14" borderId="24" xfId="0" applyFill="1" applyBorder="1" applyProtection="1"/>
    <xf numFmtId="0" fontId="0" fillId="14" borderId="25" xfId="0" applyFill="1" applyBorder="1" applyProtection="1"/>
    <xf numFmtId="0" fontId="0" fillId="14" borderId="25" xfId="0" applyFill="1" applyBorder="1" applyAlignment="1" applyProtection="1">
      <alignment horizontal="center"/>
    </xf>
    <xf numFmtId="0" fontId="0" fillId="14" borderId="26" xfId="0" applyFill="1" applyBorder="1" applyProtection="1"/>
    <xf numFmtId="0" fontId="0" fillId="14" borderId="22" xfId="0" applyFill="1" applyBorder="1" applyProtection="1">
      <protection locked="0"/>
    </xf>
    <xf numFmtId="0" fontId="40" fillId="14" borderId="1" xfId="0" applyFont="1" applyFill="1" applyBorder="1" applyAlignment="1" applyProtection="1">
      <alignment horizontal="right"/>
      <protection locked="0"/>
    </xf>
    <xf numFmtId="0" fontId="0" fillId="14" borderId="1" xfId="0" applyFill="1" applyBorder="1" applyProtection="1">
      <protection locked="0"/>
    </xf>
    <xf numFmtId="0" fontId="0" fillId="14" borderId="23" xfId="0" applyFill="1" applyBorder="1" applyProtection="1">
      <protection locked="0"/>
    </xf>
    <xf numFmtId="0" fontId="0" fillId="14" borderId="8" xfId="0" applyFill="1" applyBorder="1" applyProtection="1">
      <protection locked="0"/>
    </xf>
    <xf numFmtId="0" fontId="0" fillId="14" borderId="0" xfId="0" applyFill="1" applyBorder="1" applyProtection="1">
      <protection locked="0"/>
    </xf>
    <xf numFmtId="0" fontId="0" fillId="14" borderId="16" xfId="0" applyFill="1" applyBorder="1" applyProtection="1">
      <protection locked="0"/>
    </xf>
    <xf numFmtId="0" fontId="0" fillId="14" borderId="24" xfId="0" applyFill="1" applyBorder="1" applyProtection="1">
      <protection locked="0"/>
    </xf>
    <xf numFmtId="0" fontId="0" fillId="14" borderId="25" xfId="0" applyFill="1" applyBorder="1" applyProtection="1">
      <protection locked="0"/>
    </xf>
    <xf numFmtId="0" fontId="0" fillId="14" borderId="26" xfId="0" applyFill="1" applyBorder="1" applyProtection="1">
      <protection locked="0"/>
    </xf>
    <xf numFmtId="0" fontId="0" fillId="5" borderId="27" xfId="0" applyFill="1" applyBorder="1" applyProtection="1">
      <protection locked="0"/>
    </xf>
    <xf numFmtId="0" fontId="0" fillId="5" borderId="28" xfId="0" applyFill="1" applyBorder="1" applyProtection="1">
      <protection locked="0"/>
    </xf>
    <xf numFmtId="0" fontId="0" fillId="5" borderId="29" xfId="0" applyFill="1" applyBorder="1" applyProtection="1">
      <protection locked="0"/>
    </xf>
    <xf numFmtId="0" fontId="0" fillId="0" borderId="26" xfId="0" applyFill="1" applyBorder="1" applyProtection="1"/>
    <xf numFmtId="0" fontId="0" fillId="0" borderId="0" xfId="0" applyFill="1" applyBorder="1" applyProtection="1">
      <protection locked="0"/>
    </xf>
    <xf numFmtId="0" fontId="0" fillId="0" borderId="8" xfId="0" applyFill="1" applyBorder="1" applyProtection="1"/>
    <xf numFmtId="0" fontId="26" fillId="0" borderId="16" xfId="0" applyFont="1" applyFill="1" applyBorder="1" applyAlignment="1" applyProtection="1"/>
    <xf numFmtId="0" fontId="0" fillId="0" borderId="24" xfId="0" applyFill="1" applyBorder="1" applyProtection="1"/>
    <xf numFmtId="0" fontId="0" fillId="0" borderId="25" xfId="0" applyFill="1" applyBorder="1" applyProtection="1"/>
    <xf numFmtId="0" fontId="0" fillId="0" borderId="25" xfId="0" applyFill="1" applyBorder="1" applyAlignment="1" applyProtection="1">
      <alignment horizontal="center"/>
    </xf>
    <xf numFmtId="0" fontId="16" fillId="19" borderId="8" xfId="0" applyFont="1" applyFill="1" applyBorder="1" applyProtection="1"/>
    <xf numFmtId="0" fontId="0" fillId="19" borderId="0" xfId="0" applyFill="1" applyBorder="1" applyProtection="1"/>
    <xf numFmtId="0" fontId="0" fillId="19" borderId="0" xfId="0" applyFill="1" applyBorder="1" applyAlignment="1" applyProtection="1">
      <alignment horizontal="center"/>
    </xf>
    <xf numFmtId="0" fontId="0" fillId="19" borderId="16" xfId="0" applyFill="1" applyBorder="1" applyProtection="1"/>
    <xf numFmtId="0" fontId="19" fillId="19" borderId="0" xfId="0" applyFont="1" applyFill="1" applyBorder="1" applyProtection="1"/>
    <xf numFmtId="0" fontId="0" fillId="19" borderId="8" xfId="0" applyFill="1" applyBorder="1" applyProtection="1"/>
    <xf numFmtId="0" fontId="0" fillId="19" borderId="8" xfId="0" applyFill="1" applyBorder="1" applyAlignment="1" applyProtection="1">
      <alignment horizontal="left"/>
    </xf>
    <xf numFmtId="0" fontId="26" fillId="19" borderId="0" xfId="0" applyFont="1" applyFill="1" applyBorder="1" applyAlignment="1" applyProtection="1">
      <alignment horizontal="left"/>
    </xf>
    <xf numFmtId="0" fontId="26" fillId="19" borderId="16" xfId="0" applyFont="1" applyFill="1" applyBorder="1" applyAlignment="1" applyProtection="1">
      <alignment horizontal="left"/>
    </xf>
    <xf numFmtId="0" fontId="45" fillId="17" borderId="27" xfId="0" applyFont="1" applyFill="1" applyBorder="1" applyAlignment="1" applyProtection="1">
      <alignment horizontal="center" vertical="center"/>
    </xf>
    <xf numFmtId="0" fontId="45" fillId="17" borderId="30" xfId="0" applyFont="1" applyFill="1" applyBorder="1" applyAlignment="1" applyProtection="1">
      <alignment horizontal="center" vertical="center"/>
    </xf>
    <xf numFmtId="0" fontId="46" fillId="20" borderId="9" xfId="0" applyFont="1" applyFill="1" applyBorder="1" applyAlignment="1" applyProtection="1">
      <alignment horizontal="center" vertical="center" wrapText="1"/>
    </xf>
    <xf numFmtId="0" fontId="45" fillId="17" borderId="9" xfId="0" applyFont="1" applyFill="1" applyBorder="1" applyAlignment="1" applyProtection="1">
      <alignment horizontal="center" vertical="center"/>
    </xf>
    <xf numFmtId="2" fontId="45" fillId="17" borderId="9" xfId="0" applyNumberFormat="1" applyFont="1" applyFill="1" applyBorder="1" applyAlignment="1" applyProtection="1">
      <alignment horizontal="center" vertical="center"/>
    </xf>
    <xf numFmtId="0" fontId="47" fillId="14" borderId="31" xfId="0" applyFont="1" applyFill="1" applyBorder="1" applyAlignment="1" applyProtection="1">
      <alignment horizontal="center" vertical="center"/>
    </xf>
    <xf numFmtId="0" fontId="47" fillId="14" borderId="32" xfId="0" applyFont="1" applyFill="1" applyBorder="1" applyAlignment="1" applyProtection="1">
      <alignment horizontal="center" vertical="center"/>
    </xf>
    <xf numFmtId="0" fontId="47" fillId="14" borderId="33" xfId="0" applyFont="1" applyFill="1" applyBorder="1" applyAlignment="1" applyProtection="1">
      <alignment horizontal="center" vertical="center"/>
    </xf>
    <xf numFmtId="2" fontId="48" fillId="10" borderId="34" xfId="0" applyNumberFormat="1" applyFont="1" applyFill="1" applyBorder="1" applyAlignment="1" applyProtection="1">
      <alignment horizontal="center" vertical="center"/>
    </xf>
    <xf numFmtId="2" fontId="48" fillId="10" borderId="35" xfId="0" applyNumberFormat="1" applyFont="1" applyFill="1" applyBorder="1" applyAlignment="1" applyProtection="1">
      <alignment horizontal="center" vertical="center"/>
    </xf>
    <xf numFmtId="2" fontId="48" fillId="10" borderId="36" xfId="0" applyNumberFormat="1" applyFont="1" applyFill="1" applyBorder="1" applyAlignment="1" applyProtection="1">
      <alignment horizontal="center" vertical="center"/>
    </xf>
    <xf numFmtId="0" fontId="0" fillId="11" borderId="0" xfId="0" applyFill="1" applyProtection="1"/>
    <xf numFmtId="10" fontId="30" fillId="7" borderId="5" xfId="0" applyNumberFormat="1" applyFont="1" applyFill="1" applyBorder="1" applyAlignment="1" applyProtection="1">
      <alignment horizontal="center" vertical="center"/>
    </xf>
    <xf numFmtId="10" fontId="34" fillId="7" borderId="3" xfId="0" applyNumberFormat="1" applyFont="1" applyFill="1" applyBorder="1" applyAlignment="1" applyProtection="1">
      <alignment horizontal="center" vertical="center"/>
    </xf>
    <xf numFmtId="0" fontId="30" fillId="7" borderId="5" xfId="0" applyNumberFormat="1" applyFont="1" applyFill="1" applyBorder="1" applyAlignment="1" applyProtection="1">
      <alignment horizontal="center" vertical="center" wrapText="1"/>
    </xf>
    <xf numFmtId="0" fontId="49" fillId="0" borderId="0" xfId="0" applyFont="1" applyProtection="1"/>
    <xf numFmtId="0" fontId="16" fillId="0" borderId="0" xfId="0" applyFont="1" applyProtection="1"/>
    <xf numFmtId="0" fontId="26" fillId="15" borderId="0" xfId="0" applyFont="1" applyFill="1" applyBorder="1" applyAlignment="1" applyProtection="1">
      <alignment horizontal="left" vertical="top" wrapText="1"/>
    </xf>
    <xf numFmtId="0" fontId="17" fillId="21" borderId="30" xfId="0" applyFont="1" applyFill="1" applyBorder="1" applyAlignment="1" applyProtection="1">
      <alignment horizontal="center" vertical="center"/>
      <protection locked="0"/>
    </xf>
    <xf numFmtId="0" fontId="26" fillId="0" borderId="0" xfId="0" applyFont="1" applyAlignment="1" applyProtection="1">
      <alignment horizontal="left" vertical="top"/>
    </xf>
    <xf numFmtId="0" fontId="26" fillId="0" borderId="37" xfId="0" applyFont="1" applyBorder="1" applyAlignment="1" applyProtection="1">
      <alignment horizontal="left" vertical="top"/>
    </xf>
    <xf numFmtId="0" fontId="0" fillId="0" borderId="37" xfId="0" applyBorder="1" applyProtection="1"/>
    <xf numFmtId="0" fontId="21" fillId="0" borderId="0" xfId="0" applyFont="1" applyAlignment="1" applyProtection="1">
      <alignment vertical="top" wrapText="1"/>
    </xf>
    <xf numFmtId="0" fontId="26" fillId="0" borderId="3" xfId="0" applyFont="1" applyBorder="1" applyAlignment="1" applyProtection="1">
      <alignment horizontal="left" vertical="top"/>
    </xf>
    <xf numFmtId="0" fontId="22" fillId="0" borderId="5" xfId="0" applyFont="1" applyFill="1" applyBorder="1" applyAlignment="1" applyProtection="1">
      <alignment horizontal="left" vertical="top" wrapText="1"/>
    </xf>
    <xf numFmtId="0" fontId="22" fillId="0" borderId="3" xfId="0" applyFont="1" applyBorder="1" applyAlignment="1" applyProtection="1">
      <alignment horizontal="left" vertical="top" wrapText="1"/>
    </xf>
    <xf numFmtId="0" fontId="16" fillId="5" borderId="3" xfId="0" applyFont="1" applyFill="1" applyBorder="1" applyAlignment="1" applyProtection="1">
      <alignment horizontal="left" vertical="top" wrapText="1"/>
    </xf>
    <xf numFmtId="0" fontId="26" fillId="0" borderId="15" xfId="0" applyFont="1" applyFill="1" applyBorder="1" applyAlignment="1" applyProtection="1">
      <alignment horizontal="left" vertical="top"/>
    </xf>
    <xf numFmtId="2" fontId="26" fillId="0" borderId="15" xfId="0" applyNumberFormat="1" applyFont="1" applyFill="1" applyBorder="1" applyAlignment="1" applyProtection="1">
      <alignment horizontal="left" vertical="top"/>
    </xf>
    <xf numFmtId="0" fontId="3" fillId="0" borderId="3" xfId="0" applyFont="1" applyFill="1" applyBorder="1" applyAlignment="1" applyProtection="1">
      <alignment horizontal="center" vertical="center" wrapText="1"/>
    </xf>
    <xf numFmtId="0" fontId="0" fillId="0" borderId="0" xfId="0" applyAlignment="1" applyProtection="1">
      <alignment horizontal="center"/>
    </xf>
    <xf numFmtId="164" fontId="26" fillId="0" borderId="2" xfId="0" applyNumberFormat="1" applyFont="1" applyBorder="1" applyAlignment="1" applyProtection="1">
      <alignment horizontal="center" vertical="center"/>
    </xf>
    <xf numFmtId="3" fontId="3" fillId="9" borderId="3" xfId="0" applyNumberFormat="1" applyFont="1" applyFill="1" applyBorder="1" applyAlignment="1" applyProtection="1">
      <alignment horizontal="center" vertical="center" wrapText="1"/>
      <protection locked="0"/>
    </xf>
    <xf numFmtId="0" fontId="26" fillId="0" borderId="15" xfId="0" applyFont="1" applyFill="1" applyBorder="1" applyAlignment="1" applyProtection="1">
      <alignment horizontal="left" vertical="top"/>
    </xf>
    <xf numFmtId="0" fontId="22" fillId="0" borderId="3" xfId="0" applyFont="1" applyBorder="1" applyAlignment="1" applyProtection="1">
      <alignment horizontal="center" vertical="top" wrapText="1"/>
    </xf>
    <xf numFmtId="164" fontId="26" fillId="0" borderId="0" xfId="0" applyNumberFormat="1" applyFont="1" applyAlignment="1" applyProtection="1">
      <alignment horizontal="center" vertical="center"/>
    </xf>
    <xf numFmtId="164" fontId="0" fillId="0" borderId="3" xfId="0" applyNumberFormat="1" applyBorder="1" applyAlignment="1" applyProtection="1">
      <alignment horizontal="center" vertical="center"/>
    </xf>
    <xf numFmtId="2" fontId="22" fillId="0" borderId="6" xfId="0" applyNumberFormat="1" applyFont="1" applyFill="1" applyBorder="1" applyAlignment="1" applyProtection="1">
      <alignment horizontal="left" vertical="top" wrapText="1"/>
    </xf>
    <xf numFmtId="0" fontId="0" fillId="0" borderId="38" xfId="0" applyBorder="1" applyAlignment="1" applyProtection="1">
      <alignment horizontal="center" wrapText="1"/>
    </xf>
    <xf numFmtId="0" fontId="0" fillId="0" borderId="0" xfId="0" applyAlignment="1" applyProtection="1">
      <alignment horizontal="center" wrapText="1"/>
    </xf>
    <xf numFmtId="0" fontId="26" fillId="0" borderId="3" xfId="0" applyFont="1" applyBorder="1" applyAlignment="1" applyProtection="1">
      <alignment horizontal="left" vertical="top"/>
    </xf>
    <xf numFmtId="0" fontId="22" fillId="0" borderId="5" xfId="0" applyFont="1" applyBorder="1" applyAlignment="1" applyProtection="1">
      <alignment horizontal="left" vertical="top" wrapText="1"/>
    </xf>
    <xf numFmtId="0" fontId="22" fillId="0" borderId="5" xfId="0" applyFont="1" applyBorder="1" applyAlignment="1" applyProtection="1">
      <alignment horizontal="center" vertical="center" wrapText="1"/>
    </xf>
    <xf numFmtId="0" fontId="22" fillId="0" borderId="5" xfId="0" applyFont="1" applyBorder="1" applyAlignment="1" applyProtection="1">
      <alignment horizontal="center" vertical="center"/>
    </xf>
    <xf numFmtId="0" fontId="22" fillId="0" borderId="5" xfId="0" applyFont="1" applyFill="1" applyBorder="1" applyAlignment="1" applyProtection="1">
      <alignment horizontal="left" vertical="top" wrapText="1"/>
    </xf>
    <xf numFmtId="0" fontId="22" fillId="0" borderId="3" xfId="0" applyFont="1" applyBorder="1" applyAlignment="1" applyProtection="1">
      <alignment horizontal="center" vertical="center"/>
    </xf>
    <xf numFmtId="0" fontId="22" fillId="0" borderId="6" xfId="0" applyFont="1" applyBorder="1" applyAlignment="1" applyProtection="1">
      <alignment horizontal="center" vertical="center"/>
    </xf>
    <xf numFmtId="0" fontId="26" fillId="5" borderId="3" xfId="0" applyFont="1" applyFill="1" applyBorder="1" applyProtection="1"/>
    <xf numFmtId="0" fontId="22" fillId="0" borderId="5" xfId="0" applyFont="1" applyBorder="1" applyAlignment="1" applyProtection="1">
      <alignment horizontal="left" vertical="top" wrapText="1"/>
    </xf>
    <xf numFmtId="0" fontId="22" fillId="0" borderId="5" xfId="0" applyFont="1" applyBorder="1" applyAlignment="1" applyProtection="1">
      <alignment horizontal="center" vertical="center" wrapText="1"/>
    </xf>
    <xf numFmtId="0" fontId="22" fillId="0" borderId="5" xfId="0" applyFont="1" applyFill="1" applyBorder="1" applyAlignment="1" applyProtection="1">
      <alignment horizontal="left" vertical="top" wrapText="1"/>
    </xf>
    <xf numFmtId="0" fontId="22" fillId="0" borderId="5" xfId="0" applyFont="1" applyFill="1" applyBorder="1" applyAlignment="1" applyProtection="1">
      <alignment horizontal="center" vertical="center" wrapText="1"/>
    </xf>
    <xf numFmtId="0" fontId="22" fillId="0" borderId="3" xfId="0" applyFont="1" applyBorder="1" applyAlignment="1" applyProtection="1">
      <alignment horizontal="left" vertical="top" wrapText="1"/>
    </xf>
    <xf numFmtId="0" fontId="22" fillId="0" borderId="3" xfId="0" applyFont="1" applyBorder="1" applyAlignment="1" applyProtection="1">
      <alignment horizontal="center" vertical="center"/>
    </xf>
    <xf numFmtId="1" fontId="22" fillId="0" borderId="3" xfId="0" quotePrefix="1" applyNumberFormat="1" applyFont="1" applyFill="1" applyBorder="1" applyAlignment="1" applyProtection="1">
      <alignment horizontal="center" vertical="center" wrapText="1"/>
    </xf>
    <xf numFmtId="1" fontId="22" fillId="0" borderId="5" xfId="0" quotePrefix="1" applyNumberFormat="1" applyFont="1" applyFill="1" applyBorder="1" applyAlignment="1" applyProtection="1">
      <alignment horizontal="center" vertical="center" wrapText="1"/>
    </xf>
    <xf numFmtId="1" fontId="22" fillId="0" borderId="6" xfId="0" quotePrefix="1" applyNumberFormat="1" applyFont="1" applyFill="1" applyBorder="1" applyAlignment="1" applyProtection="1">
      <alignment horizontal="center" vertical="center" wrapText="1"/>
    </xf>
    <xf numFmtId="3" fontId="22" fillId="0" borderId="3" xfId="0" applyNumberFormat="1" applyFont="1" applyFill="1" applyBorder="1" applyAlignment="1" applyProtection="1">
      <alignment horizontal="center" vertical="center" wrapText="1"/>
    </xf>
    <xf numFmtId="3" fontId="22" fillId="0" borderId="5" xfId="0" applyNumberFormat="1" applyFont="1" applyFill="1" applyBorder="1" applyAlignment="1" applyProtection="1">
      <alignment horizontal="center" vertical="center" wrapText="1"/>
    </xf>
    <xf numFmtId="0" fontId="20" fillId="0" borderId="0" xfId="0" applyFont="1" applyFill="1" applyAlignment="1" applyProtection="1">
      <alignment horizontal="left" vertical="center" indent="1"/>
    </xf>
    <xf numFmtId="2" fontId="22" fillId="0" borderId="5" xfId="0" applyNumberFormat="1" applyFont="1" applyFill="1" applyBorder="1" applyAlignment="1" applyProtection="1">
      <alignment horizontal="left" vertical="top" wrapText="1"/>
    </xf>
    <xf numFmtId="164" fontId="26" fillId="0" borderId="3" xfId="0" applyNumberFormat="1" applyFont="1" applyBorder="1" applyAlignment="1" applyProtection="1">
      <alignment horizontal="left" vertical="top"/>
    </xf>
    <xf numFmtId="0" fontId="5" fillId="0" borderId="3" xfId="0" applyFont="1" applyBorder="1" applyAlignment="1" applyProtection="1">
      <alignment horizontal="left" vertical="top"/>
    </xf>
    <xf numFmtId="0" fontId="5" fillId="0" borderId="3" xfId="0" applyFont="1" applyFill="1" applyBorder="1" applyAlignment="1" applyProtection="1">
      <alignment horizontal="left" vertical="top"/>
    </xf>
    <xf numFmtId="164" fontId="5" fillId="0" borderId="3" xfId="0" applyNumberFormat="1" applyFont="1" applyBorder="1" applyAlignment="1" applyProtection="1">
      <alignment horizontal="center" vertical="center"/>
    </xf>
    <xf numFmtId="9" fontId="22" fillId="0" borderId="5" xfId="0" quotePrefix="1" applyNumberFormat="1" applyFont="1" applyFill="1" applyBorder="1" applyAlignment="1" applyProtection="1">
      <alignment horizontal="center" vertical="center" wrapText="1"/>
    </xf>
    <xf numFmtId="9" fontId="22" fillId="0" borderId="6" xfId="0" quotePrefix="1" applyNumberFormat="1" applyFont="1" applyFill="1" applyBorder="1" applyAlignment="1" applyProtection="1">
      <alignment horizontal="center" vertical="center" wrapText="1"/>
    </xf>
    <xf numFmtId="9" fontId="31" fillId="0" borderId="3" xfId="0" applyNumberFormat="1" applyFont="1" applyFill="1" applyBorder="1" applyAlignment="1" applyProtection="1">
      <alignment horizontal="center" vertical="center"/>
    </xf>
    <xf numFmtId="1" fontId="31" fillId="0" borderId="3" xfId="0" applyNumberFormat="1" applyFont="1" applyFill="1" applyBorder="1" applyAlignment="1" applyProtection="1">
      <alignment horizontal="center" vertical="center"/>
    </xf>
    <xf numFmtId="9" fontId="22" fillId="0" borderId="3" xfId="0" quotePrefix="1" applyNumberFormat="1"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xf>
    <xf numFmtId="49" fontId="22" fillId="0" borderId="3" xfId="0" applyNumberFormat="1" applyFont="1" applyFill="1" applyBorder="1" applyAlignment="1" applyProtection="1">
      <alignment horizontal="center" vertical="center" wrapText="1"/>
    </xf>
    <xf numFmtId="1" fontId="22" fillId="0" borderId="5" xfId="0" applyNumberFormat="1" applyFont="1" applyFill="1" applyBorder="1" applyAlignment="1" applyProtection="1">
      <alignment horizontal="center" vertical="center" wrapText="1"/>
    </xf>
    <xf numFmtId="9" fontId="22" fillId="0" borderId="3" xfId="0" applyNumberFormat="1" applyFont="1" applyFill="1" applyBorder="1" applyAlignment="1" applyProtection="1">
      <alignment horizontal="center" vertical="center" wrapText="1"/>
    </xf>
    <xf numFmtId="4" fontId="22" fillId="0" borderId="6" xfId="0" quotePrefix="1" applyNumberFormat="1" applyFont="1" applyFill="1" applyBorder="1" applyAlignment="1" applyProtection="1">
      <alignment horizontal="center" vertical="center" wrapText="1"/>
    </xf>
    <xf numFmtId="0" fontId="0" fillId="0" borderId="0" xfId="0" applyAlignment="1" applyProtection="1">
      <alignment wrapText="1"/>
    </xf>
    <xf numFmtId="0" fontId="5" fillId="9" borderId="3" xfId="0" applyFont="1" applyFill="1" applyBorder="1" applyAlignment="1" applyProtection="1">
      <alignment horizontal="center" vertical="center"/>
      <protection locked="0"/>
    </xf>
    <xf numFmtId="164" fontId="26" fillId="0" borderId="3" xfId="0" applyNumberFormat="1" applyFont="1" applyFill="1" applyBorder="1" applyAlignment="1" applyProtection="1">
      <alignment horizontal="left" vertical="top"/>
    </xf>
    <xf numFmtId="164" fontId="0" fillId="0" borderId="3" xfId="0" applyNumberForma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164" fontId="26" fillId="9" borderId="3" xfId="0" applyNumberFormat="1" applyFont="1" applyFill="1" applyBorder="1" applyAlignment="1" applyProtection="1">
      <alignment horizontal="center" vertical="center"/>
      <protection locked="0"/>
    </xf>
    <xf numFmtId="0" fontId="26" fillId="9" borderId="0" xfId="0" applyFont="1" applyFill="1" applyAlignment="1" applyProtection="1">
      <alignment horizontal="center" vertical="center"/>
      <protection locked="0"/>
    </xf>
    <xf numFmtId="0" fontId="26" fillId="0" borderId="0" xfId="0" applyFont="1" applyFill="1" applyBorder="1" applyAlignment="1" applyProtection="1">
      <alignment horizontal="center" vertical="center" wrapText="1"/>
      <protection locked="0"/>
    </xf>
    <xf numFmtId="0" fontId="26" fillId="0" borderId="0" xfId="0" applyFont="1" applyBorder="1" applyAlignment="1" applyProtection="1">
      <alignment horizontal="center" vertical="top" wrapText="1"/>
    </xf>
    <xf numFmtId="0" fontId="0" fillId="0" borderId="0" xfId="0" applyAlignment="1" applyProtection="1">
      <alignment horizontal="center" vertical="top" wrapText="1"/>
    </xf>
    <xf numFmtId="0" fontId="0" fillId="0" borderId="0" xfId="0" applyFill="1" applyAlignment="1" applyProtection="1">
      <alignment horizontal="center" vertical="top" wrapText="1"/>
    </xf>
    <xf numFmtId="0" fontId="0" fillId="0" borderId="37" xfId="0" applyBorder="1" applyAlignment="1" applyProtection="1">
      <alignment horizontal="center" vertical="top" wrapText="1"/>
    </xf>
    <xf numFmtId="0" fontId="0" fillId="0" borderId="0" xfId="0" applyBorder="1" applyAlignment="1" applyProtection="1">
      <alignment horizontal="center" vertical="top" wrapText="1"/>
    </xf>
    <xf numFmtId="164" fontId="26" fillId="22" borderId="3" xfId="0" applyNumberFormat="1" applyFont="1" applyFill="1" applyBorder="1" applyAlignment="1" applyProtection="1">
      <alignment horizontal="center" vertical="center" wrapText="1"/>
    </xf>
    <xf numFmtId="164" fontId="26" fillId="22" borderId="5" xfId="0" applyNumberFormat="1" applyFont="1" applyFill="1" applyBorder="1" applyAlignment="1" applyProtection="1">
      <alignment horizontal="center" vertical="center" wrapText="1"/>
    </xf>
    <xf numFmtId="164" fontId="26" fillId="22" borderId="15" xfId="0" applyNumberFormat="1" applyFont="1" applyFill="1" applyBorder="1" applyAlignment="1" applyProtection="1">
      <alignment horizontal="center" vertical="center" wrapText="1"/>
    </xf>
    <xf numFmtId="164" fontId="26" fillId="22" borderId="2" xfId="0" applyNumberFormat="1" applyFont="1" applyFill="1" applyBorder="1" applyAlignment="1" applyProtection="1">
      <alignment horizontal="center" vertical="center" wrapText="1"/>
    </xf>
    <xf numFmtId="0" fontId="5" fillId="22" borderId="3" xfId="0" applyFont="1" applyFill="1" applyBorder="1" applyAlignment="1" applyProtection="1">
      <alignment horizontal="center" vertical="center" wrapText="1"/>
    </xf>
    <xf numFmtId="164" fontId="26" fillId="0" borderId="0" xfId="0" applyNumberFormat="1" applyFont="1" applyBorder="1" applyAlignment="1" applyProtection="1">
      <alignment horizontal="center" vertical="center" wrapText="1"/>
    </xf>
    <xf numFmtId="164" fontId="26" fillId="0" borderId="0" xfId="0" applyNumberFormat="1" applyFont="1" applyBorder="1" applyAlignment="1" applyProtection="1">
      <alignment wrapText="1"/>
    </xf>
    <xf numFmtId="0" fontId="0" fillId="0" borderId="37" xfId="0" applyBorder="1" applyAlignment="1" applyProtection="1">
      <alignment wrapText="1"/>
    </xf>
    <xf numFmtId="0" fontId="0" fillId="0" borderId="0" xfId="0" applyBorder="1" applyAlignment="1" applyProtection="1">
      <alignment wrapText="1"/>
    </xf>
    <xf numFmtId="0" fontId="50" fillId="5" borderId="15" xfId="0" applyFont="1" applyFill="1" applyBorder="1" applyAlignment="1" applyProtection="1">
      <alignment horizontal="left" vertical="top" wrapText="1"/>
    </xf>
    <xf numFmtId="0" fontId="22" fillId="0" borderId="3" xfId="0" applyFont="1" applyBorder="1" applyAlignment="1" applyProtection="1">
      <alignment horizontal="left" vertical="top" wrapText="1"/>
    </xf>
    <xf numFmtId="2" fontId="26" fillId="22" borderId="3" xfId="0" applyNumberFormat="1" applyFont="1" applyFill="1" applyBorder="1" applyAlignment="1" applyProtection="1">
      <alignment horizontal="center" vertical="center" wrapText="1"/>
    </xf>
    <xf numFmtId="164" fontId="5" fillId="22" borderId="3" xfId="0" applyNumberFormat="1" applyFont="1" applyFill="1" applyBorder="1" applyAlignment="1" applyProtection="1">
      <alignment horizontal="center" vertical="center" wrapText="1"/>
    </xf>
    <xf numFmtId="0" fontId="26" fillId="22" borderId="3" xfId="0" applyFont="1" applyFill="1" applyBorder="1" applyAlignment="1" applyProtection="1">
      <alignment horizontal="center" vertical="center" wrapText="1"/>
    </xf>
    <xf numFmtId="0" fontId="26" fillId="22" borderId="2" xfId="0" applyFont="1" applyFill="1" applyBorder="1" applyAlignment="1" applyProtection="1">
      <alignment horizontal="center" vertical="center" wrapText="1"/>
    </xf>
    <xf numFmtId="0" fontId="26" fillId="22" borderId="5" xfId="0" applyFont="1" applyFill="1" applyBorder="1" applyAlignment="1" applyProtection="1">
      <alignment horizontal="center" vertical="center" wrapText="1"/>
    </xf>
    <xf numFmtId="0" fontId="26" fillId="22" borderId="15" xfId="0" applyFont="1" applyFill="1" applyBorder="1" applyAlignment="1" applyProtection="1">
      <alignment horizontal="center" vertical="center" wrapText="1"/>
    </xf>
    <xf numFmtId="17" fontId="26" fillId="22" borderId="15" xfId="0" applyNumberFormat="1" applyFont="1" applyFill="1" applyBorder="1" applyAlignment="1" applyProtection="1">
      <alignment horizontal="center" vertical="center" wrapText="1"/>
    </xf>
    <xf numFmtId="15" fontId="26" fillId="22" borderId="15" xfId="0" applyNumberFormat="1" applyFont="1" applyFill="1" applyBorder="1" applyAlignment="1" applyProtection="1">
      <alignment horizontal="center"/>
    </xf>
    <xf numFmtId="16" fontId="26" fillId="22" borderId="15" xfId="0" applyNumberFormat="1" applyFont="1" applyFill="1" applyBorder="1" applyAlignment="1" applyProtection="1">
      <alignment horizontal="center" vertical="center" wrapText="1"/>
    </xf>
    <xf numFmtId="16" fontId="26" fillId="22" borderId="2" xfId="0" applyNumberFormat="1" applyFont="1" applyFill="1" applyBorder="1" applyAlignment="1" applyProtection="1">
      <alignment horizontal="center" vertical="center" wrapText="1"/>
    </xf>
    <xf numFmtId="164" fontId="0" fillId="22" borderId="5" xfId="0" applyNumberFormat="1" applyFill="1" applyBorder="1" applyAlignment="1" applyProtection="1">
      <alignment horizontal="center" vertical="center" wrapText="1"/>
    </xf>
    <xf numFmtId="0" fontId="5" fillId="22" borderId="5" xfId="0" applyFont="1" applyFill="1" applyBorder="1" applyAlignment="1" applyProtection="1">
      <alignment horizontal="center" vertical="center" wrapText="1"/>
    </xf>
    <xf numFmtId="0" fontId="0" fillId="5" borderId="0" xfId="0" applyFill="1" applyAlignment="1" applyProtection="1">
      <alignment horizontal="left"/>
    </xf>
    <xf numFmtId="0" fontId="16" fillId="5" borderId="0" xfId="0" applyFont="1" applyFill="1" applyAlignment="1" applyProtection="1">
      <alignment horizontal="left" vertical="top" wrapText="1"/>
    </xf>
    <xf numFmtId="0" fontId="0" fillId="5" borderId="0" xfId="0" applyFill="1" applyProtection="1"/>
    <xf numFmtId="17" fontId="16" fillId="5" borderId="3" xfId="0" applyNumberFormat="1" applyFont="1" applyFill="1" applyBorder="1" applyAlignment="1" applyProtection="1">
      <alignment horizontal="left" vertical="top" wrapText="1"/>
    </xf>
    <xf numFmtId="0" fontId="16" fillId="5" borderId="3" xfId="0" applyFont="1" applyFill="1" applyBorder="1" applyAlignment="1" applyProtection="1">
      <alignment horizontal="left"/>
    </xf>
    <xf numFmtId="0" fontId="16" fillId="5" borderId="3" xfId="0" applyFont="1" applyFill="1" applyBorder="1" applyAlignment="1" applyProtection="1">
      <alignment horizontal="left" wrapText="1"/>
    </xf>
    <xf numFmtId="0" fontId="16" fillId="5" borderId="0" xfId="0" applyFont="1" applyFill="1" applyProtection="1"/>
    <xf numFmtId="0" fontId="16" fillId="5" borderId="3" xfId="0" applyFont="1" applyFill="1" applyBorder="1" applyAlignment="1" applyProtection="1">
      <alignment horizontal="left" vertical="top"/>
    </xf>
    <xf numFmtId="2" fontId="26" fillId="23" borderId="3" xfId="0" applyNumberFormat="1" applyFont="1" applyFill="1" applyBorder="1" applyAlignment="1" applyProtection="1">
      <alignment horizontal="center" vertical="center" wrapText="1"/>
    </xf>
    <xf numFmtId="0" fontId="39" fillId="12" borderId="0" xfId="0" applyFont="1" applyFill="1" applyBorder="1" applyAlignment="1">
      <alignment horizontal="left"/>
    </xf>
    <xf numFmtId="0" fontId="26" fillId="12" borderId="0" xfId="0" applyFont="1" applyFill="1" applyBorder="1" applyAlignment="1">
      <alignment horizontal="left" vertical="top" wrapText="1"/>
    </xf>
    <xf numFmtId="0" fontId="26" fillId="12" borderId="0" xfId="0" applyFont="1" applyFill="1" applyBorder="1" applyAlignment="1">
      <alignment horizontal="left" vertical="top"/>
    </xf>
    <xf numFmtId="0" fontId="26" fillId="12" borderId="0" xfId="0" applyFont="1" applyFill="1" applyBorder="1" applyAlignment="1">
      <alignment horizontal="left"/>
    </xf>
    <xf numFmtId="0" fontId="26" fillId="12" borderId="0" xfId="0" applyFont="1" applyFill="1" applyBorder="1" applyAlignment="1">
      <alignment horizontal="center"/>
    </xf>
    <xf numFmtId="0" fontId="26" fillId="12" borderId="0" xfId="0" applyFont="1" applyFill="1" applyBorder="1" applyAlignment="1">
      <alignment horizontal="center" vertical="center" wrapText="1"/>
    </xf>
    <xf numFmtId="0" fontId="0" fillId="12" borderId="0" xfId="0" applyFill="1"/>
    <xf numFmtId="0" fontId="39" fillId="12" borderId="0" xfId="0" applyFont="1" applyFill="1" applyAlignment="1">
      <alignment horizontal="center"/>
    </xf>
    <xf numFmtId="0" fontId="26" fillId="12" borderId="0" xfId="0" applyFont="1" applyFill="1" applyAlignment="1">
      <alignment horizontal="center"/>
    </xf>
    <xf numFmtId="0" fontId="36" fillId="13" borderId="0" xfId="0" applyFont="1" applyFill="1" applyBorder="1" applyAlignment="1">
      <alignment horizontal="center" vertical="center"/>
    </xf>
    <xf numFmtId="0" fontId="37" fillId="13" borderId="0" xfId="0" applyFont="1" applyFill="1" applyBorder="1" applyAlignment="1">
      <alignment horizontal="center" vertical="center"/>
    </xf>
    <xf numFmtId="0" fontId="37" fillId="13" borderId="49" xfId="0" applyFont="1" applyFill="1" applyBorder="1" applyAlignment="1">
      <alignment horizontal="center" vertical="center"/>
    </xf>
    <xf numFmtId="0" fontId="39" fillId="9" borderId="0" xfId="0" applyFont="1" applyFill="1" applyBorder="1" applyAlignment="1">
      <alignment horizontal="center"/>
    </xf>
    <xf numFmtId="0" fontId="26" fillId="13" borderId="0" xfId="0" applyFont="1" applyFill="1" applyBorder="1" applyAlignment="1">
      <alignment horizontal="left" vertical="top" wrapText="1"/>
    </xf>
    <xf numFmtId="0" fontId="26" fillId="13" borderId="49" xfId="0" applyFont="1" applyFill="1" applyBorder="1" applyAlignment="1">
      <alignment horizontal="left" vertical="top" wrapText="1"/>
    </xf>
    <xf numFmtId="0" fontId="51" fillId="13" borderId="0" xfId="0" applyFont="1" applyFill="1" applyBorder="1" applyAlignment="1">
      <alignment horizontal="center"/>
    </xf>
    <xf numFmtId="0" fontId="51" fillId="13" borderId="49" xfId="0" applyFont="1" applyFill="1" applyBorder="1" applyAlignment="1">
      <alignment horizontal="center"/>
    </xf>
    <xf numFmtId="0" fontId="26" fillId="13" borderId="0" xfId="0" applyFont="1" applyFill="1" applyBorder="1" applyAlignment="1">
      <alignment horizontal="justify" vertical="top" wrapText="1"/>
    </xf>
    <xf numFmtId="0" fontId="16" fillId="5" borderId="5" xfId="0" applyFont="1" applyFill="1" applyBorder="1" applyAlignment="1" applyProtection="1">
      <alignment horizontal="left" vertical="top" wrapText="1"/>
    </xf>
    <xf numFmtId="0" fontId="16" fillId="5" borderId="15" xfId="0" applyFont="1" applyFill="1" applyBorder="1" applyAlignment="1" applyProtection="1">
      <alignment horizontal="left" vertical="top" wrapText="1"/>
    </xf>
    <xf numFmtId="0" fontId="16" fillId="5" borderId="2" xfId="0" applyFont="1" applyFill="1" applyBorder="1" applyAlignment="1" applyProtection="1">
      <alignment horizontal="left" vertical="top" wrapText="1"/>
    </xf>
    <xf numFmtId="0" fontId="5" fillId="4" borderId="3" xfId="0" applyFont="1" applyFill="1" applyBorder="1" applyAlignment="1" applyProtection="1">
      <alignment horizontal="left" vertical="top" wrapText="1"/>
    </xf>
    <xf numFmtId="0" fontId="5" fillId="4" borderId="18" xfId="0" applyFont="1" applyFill="1" applyBorder="1" applyAlignment="1" applyProtection="1">
      <alignment horizontal="left" vertical="top" wrapText="1"/>
    </xf>
    <xf numFmtId="0" fontId="5" fillId="4" borderId="19" xfId="0" applyFont="1" applyFill="1" applyBorder="1" applyAlignment="1" applyProtection="1">
      <alignment horizontal="left" vertical="top" wrapText="1"/>
    </xf>
    <xf numFmtId="0" fontId="5" fillId="4" borderId="17" xfId="0" applyFont="1" applyFill="1" applyBorder="1" applyAlignment="1" applyProtection="1">
      <alignment horizontal="left" vertical="top" wrapText="1"/>
    </xf>
    <xf numFmtId="0" fontId="5" fillId="0" borderId="18" xfId="0" applyFont="1" applyBorder="1" applyAlignment="1" applyProtection="1">
      <alignment horizontal="right" vertical="top" wrapText="1"/>
    </xf>
    <xf numFmtId="0" fontId="5" fillId="0" borderId="19" xfId="0" applyFont="1" applyBorder="1" applyAlignment="1" applyProtection="1">
      <alignment horizontal="right" vertical="top" wrapText="1"/>
    </xf>
    <xf numFmtId="0" fontId="5" fillId="0" borderId="17" xfId="0" applyFont="1" applyBorder="1" applyAlignment="1" applyProtection="1">
      <alignment horizontal="right" vertical="top" wrapText="1"/>
    </xf>
    <xf numFmtId="0" fontId="5" fillId="0" borderId="5" xfId="0" applyFont="1" applyBorder="1" applyAlignment="1" applyProtection="1">
      <alignment horizontal="left" vertical="top"/>
    </xf>
    <xf numFmtId="0" fontId="5" fillId="0" borderId="15" xfId="0" applyFont="1" applyBorder="1" applyAlignment="1" applyProtection="1">
      <alignment horizontal="left" vertical="top"/>
    </xf>
    <xf numFmtId="0" fontId="5" fillId="0" borderId="2" xfId="0" applyFont="1" applyBorder="1" applyAlignment="1" applyProtection="1">
      <alignment horizontal="left" vertical="top"/>
    </xf>
    <xf numFmtId="0" fontId="28" fillId="5" borderId="5" xfId="0" applyFont="1" applyFill="1" applyBorder="1" applyAlignment="1" applyProtection="1">
      <alignment horizontal="left" vertical="top" wrapText="1"/>
    </xf>
    <xf numFmtId="0" fontId="28" fillId="5" borderId="15" xfId="0" applyFont="1" applyFill="1" applyBorder="1" applyAlignment="1" applyProtection="1">
      <alignment horizontal="left" vertical="top" wrapText="1"/>
    </xf>
    <xf numFmtId="0" fontId="28" fillId="5" borderId="2" xfId="0" applyFont="1" applyFill="1" applyBorder="1" applyAlignment="1" applyProtection="1">
      <alignment horizontal="left" vertical="top" wrapText="1"/>
    </xf>
    <xf numFmtId="164" fontId="26" fillId="0" borderId="5" xfId="0" applyNumberFormat="1" applyFont="1" applyBorder="1" applyAlignment="1" applyProtection="1">
      <alignment horizontal="center" vertical="center"/>
    </xf>
    <xf numFmtId="164" fontId="26" fillId="0" borderId="15" xfId="0" applyNumberFormat="1" applyFont="1" applyBorder="1" applyAlignment="1" applyProtection="1">
      <alignment horizontal="center" vertical="center"/>
    </xf>
    <xf numFmtId="164" fontId="26" fillId="0" borderId="2" xfId="0" applyNumberFormat="1" applyFont="1" applyBorder="1" applyAlignment="1" applyProtection="1">
      <alignment horizontal="center" vertical="center"/>
    </xf>
    <xf numFmtId="0" fontId="5" fillId="0" borderId="3" xfId="0" applyFont="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5" fillId="0" borderId="18" xfId="0" applyFont="1" applyFill="1" applyBorder="1" applyAlignment="1" applyProtection="1">
      <alignment horizontal="left" vertical="top" wrapText="1"/>
    </xf>
    <xf numFmtId="0" fontId="5" fillId="0" borderId="19" xfId="0" applyFont="1" applyFill="1" applyBorder="1" applyAlignment="1" applyProtection="1">
      <alignment horizontal="left" vertical="top" wrapText="1"/>
    </xf>
    <xf numFmtId="0" fontId="5" fillId="0" borderId="17" xfId="0" applyFont="1" applyFill="1" applyBorder="1" applyAlignment="1" applyProtection="1">
      <alignment horizontal="left" vertical="top" wrapText="1"/>
    </xf>
    <xf numFmtId="0" fontId="5" fillId="22" borderId="15" xfId="0" applyFont="1" applyFill="1" applyBorder="1" applyAlignment="1" applyProtection="1">
      <alignment horizontal="center" vertical="top" wrapText="1"/>
    </xf>
    <xf numFmtId="0" fontId="5" fillId="22" borderId="2" xfId="0" applyFont="1" applyFill="1" applyBorder="1" applyAlignment="1" applyProtection="1">
      <alignment horizontal="center" vertical="top" wrapText="1"/>
    </xf>
    <xf numFmtId="0" fontId="5" fillId="0" borderId="3" xfId="0" applyFont="1" applyBorder="1" applyAlignment="1" applyProtection="1">
      <alignment horizontal="left" vertical="top"/>
    </xf>
    <xf numFmtId="0" fontId="26" fillId="0" borderId="5" xfId="0" applyFont="1" applyBorder="1" applyAlignment="1" applyProtection="1">
      <alignment horizontal="left" vertical="top"/>
    </xf>
    <xf numFmtId="0" fontId="26" fillId="0" borderId="15" xfId="0" applyFont="1" applyBorder="1" applyAlignment="1" applyProtection="1">
      <alignment horizontal="left" vertical="top"/>
    </xf>
    <xf numFmtId="0" fontId="26" fillId="0" borderId="2" xfId="0" applyFont="1" applyBorder="1" applyAlignment="1" applyProtection="1">
      <alignment horizontal="left" vertical="top"/>
    </xf>
    <xf numFmtId="0" fontId="5" fillId="0" borderId="18" xfId="0" applyFont="1" applyBorder="1" applyAlignment="1" applyProtection="1">
      <alignment horizontal="left" vertical="top" wrapText="1"/>
    </xf>
    <xf numFmtId="0" fontId="5" fillId="0" borderId="19"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43" fillId="17" borderId="3" xfId="0" applyFont="1" applyFill="1" applyBorder="1" applyAlignment="1" applyProtection="1">
      <alignment horizontal="center" vertical="center"/>
    </xf>
    <xf numFmtId="0" fontId="39" fillId="9" borderId="3" xfId="0" applyFont="1" applyFill="1" applyBorder="1" applyAlignment="1" applyProtection="1">
      <alignment horizontal="left" vertical="center" wrapText="1"/>
      <protection locked="0"/>
    </xf>
    <xf numFmtId="0" fontId="39" fillId="9" borderId="3" xfId="0" applyFont="1" applyFill="1" applyBorder="1" applyAlignment="1" applyProtection="1">
      <alignment horizontal="left" vertical="center"/>
      <protection locked="0"/>
    </xf>
    <xf numFmtId="0" fontId="26" fillId="15" borderId="0" xfId="0" applyFont="1" applyFill="1" applyBorder="1" applyAlignment="1" applyProtection="1">
      <alignment horizontal="left" vertical="top" wrapText="1"/>
    </xf>
    <xf numFmtId="0" fontId="52" fillId="9" borderId="3" xfId="1" applyFont="1" applyFill="1" applyBorder="1" applyAlignment="1" applyProtection="1">
      <alignment horizontal="left" vertical="center"/>
      <protection locked="0"/>
    </xf>
    <xf numFmtId="0" fontId="2" fillId="9" borderId="3" xfId="0" applyFont="1" applyFill="1" applyBorder="1" applyAlignment="1" applyProtection="1">
      <alignment horizontal="left" vertical="center"/>
      <protection locked="0"/>
    </xf>
    <xf numFmtId="0" fontId="39" fillId="9" borderId="18" xfId="0" applyFont="1" applyFill="1" applyBorder="1" applyAlignment="1" applyProtection="1">
      <alignment horizontal="center" vertical="center" wrapText="1"/>
      <protection locked="0"/>
    </xf>
    <xf numFmtId="0" fontId="39" fillId="9" borderId="19" xfId="0" applyFont="1" applyFill="1" applyBorder="1" applyAlignment="1" applyProtection="1">
      <alignment horizontal="center" vertical="center" wrapText="1"/>
      <protection locked="0"/>
    </xf>
    <xf numFmtId="0" fontId="39" fillId="9" borderId="17" xfId="0" applyFont="1" applyFill="1" applyBorder="1" applyAlignment="1" applyProtection="1">
      <alignment horizontal="center" vertical="center" wrapText="1"/>
      <protection locked="0"/>
    </xf>
    <xf numFmtId="0" fontId="2" fillId="9" borderId="18" xfId="0" applyFont="1" applyFill="1" applyBorder="1" applyAlignment="1" applyProtection="1">
      <alignment horizontal="left"/>
      <protection locked="0"/>
    </xf>
    <xf numFmtId="0" fontId="2" fillId="9" borderId="19" xfId="0" applyFont="1" applyFill="1" applyBorder="1" applyAlignment="1" applyProtection="1">
      <alignment horizontal="left"/>
      <protection locked="0"/>
    </xf>
    <xf numFmtId="0" fontId="2" fillId="9" borderId="17" xfId="0" applyFont="1" applyFill="1" applyBorder="1" applyAlignment="1" applyProtection="1">
      <alignment horizontal="left"/>
      <protection locked="0"/>
    </xf>
    <xf numFmtId="0" fontId="26" fillId="0" borderId="18" xfId="0" applyFont="1" applyFill="1" applyBorder="1" applyAlignment="1" applyProtection="1">
      <alignment horizontal="left" vertical="top"/>
    </xf>
    <xf numFmtId="0" fontId="26" fillId="0" borderId="19" xfId="0" applyFont="1" applyFill="1" applyBorder="1" applyAlignment="1" applyProtection="1">
      <alignment horizontal="left" vertical="top"/>
    </xf>
    <xf numFmtId="0" fontId="26" fillId="0" borderId="17" xfId="0" applyFont="1" applyFill="1" applyBorder="1" applyAlignment="1" applyProtection="1">
      <alignment horizontal="left" vertical="top"/>
    </xf>
    <xf numFmtId="0" fontId="26" fillId="0" borderId="5" xfId="0" applyFont="1" applyFill="1" applyBorder="1" applyAlignment="1" applyProtection="1">
      <alignment horizontal="left" vertical="top"/>
    </xf>
    <xf numFmtId="0" fontId="26" fillId="0" borderId="15" xfId="0" applyFont="1" applyFill="1" applyBorder="1" applyAlignment="1" applyProtection="1">
      <alignment horizontal="left" vertical="top"/>
    </xf>
    <xf numFmtId="0" fontId="26" fillId="0" borderId="2" xfId="0" applyFont="1" applyFill="1" applyBorder="1" applyAlignment="1" applyProtection="1">
      <alignment horizontal="left" vertical="top"/>
    </xf>
    <xf numFmtId="0" fontId="26" fillId="9" borderId="18" xfId="0" applyFont="1" applyFill="1" applyBorder="1" applyAlignment="1" applyProtection="1">
      <alignment horizontal="left" vertical="top"/>
      <protection locked="0"/>
    </xf>
    <xf numFmtId="0" fontId="26" fillId="9" borderId="19" xfId="0" applyFont="1" applyFill="1" applyBorder="1" applyAlignment="1" applyProtection="1">
      <alignment horizontal="left" vertical="top"/>
      <protection locked="0"/>
    </xf>
    <xf numFmtId="0" fontId="26" fillId="9" borderId="17" xfId="0" applyFont="1" applyFill="1" applyBorder="1" applyAlignment="1" applyProtection="1">
      <alignment horizontal="left" vertical="top"/>
      <protection locked="0"/>
    </xf>
    <xf numFmtId="0" fontId="0" fillId="0" borderId="19" xfId="0" applyBorder="1" applyAlignment="1">
      <alignment horizontal="left" vertical="top" wrapText="1"/>
    </xf>
    <xf numFmtId="0" fontId="0" fillId="0" borderId="17" xfId="0" applyBorder="1" applyAlignment="1">
      <alignment horizontal="left" vertical="top" wrapText="1"/>
    </xf>
    <xf numFmtId="0" fontId="26" fillId="0" borderId="18" xfId="0" applyFont="1" applyFill="1" applyBorder="1" applyAlignment="1" applyProtection="1">
      <alignment horizontal="left" vertical="top" wrapText="1"/>
    </xf>
    <xf numFmtId="0" fontId="26" fillId="0" borderId="19" xfId="0" applyFont="1" applyFill="1" applyBorder="1" applyAlignment="1" applyProtection="1">
      <alignment horizontal="left" vertical="top" wrapText="1"/>
    </xf>
    <xf numFmtId="0" fontId="26" fillId="0" borderId="17" xfId="0" applyFont="1" applyFill="1" applyBorder="1" applyAlignment="1" applyProtection="1">
      <alignment horizontal="left" vertical="top" wrapText="1"/>
    </xf>
    <xf numFmtId="0" fontId="26" fillId="9" borderId="3" xfId="0" applyFont="1" applyFill="1" applyBorder="1" applyAlignment="1" applyProtection="1">
      <alignment horizontal="left" vertical="top"/>
      <protection locked="0"/>
    </xf>
    <xf numFmtId="0" fontId="26" fillId="0" borderId="18" xfId="0" applyFont="1" applyFill="1" applyBorder="1" applyAlignment="1" applyProtection="1">
      <alignment horizontal="left"/>
    </xf>
    <xf numFmtId="0" fontId="26" fillId="0" borderId="19" xfId="0" applyFont="1" applyFill="1" applyBorder="1" applyAlignment="1" applyProtection="1">
      <alignment horizontal="left"/>
    </xf>
    <xf numFmtId="0" fontId="26" fillId="0" borderId="17" xfId="0" applyFont="1" applyFill="1" applyBorder="1" applyAlignment="1" applyProtection="1">
      <alignment horizontal="left"/>
    </xf>
    <xf numFmtId="0" fontId="43" fillId="17" borderId="18" xfId="0" applyFont="1" applyFill="1" applyBorder="1" applyAlignment="1" applyProtection="1">
      <alignment horizontal="center" vertical="center"/>
    </xf>
    <xf numFmtId="0" fontId="43" fillId="17" borderId="19" xfId="0" applyFont="1" applyFill="1" applyBorder="1" applyAlignment="1" applyProtection="1">
      <alignment horizontal="center" vertical="center"/>
    </xf>
    <xf numFmtId="0" fontId="43" fillId="17" borderId="17" xfId="0" applyFont="1" applyFill="1" applyBorder="1" applyAlignment="1" applyProtection="1">
      <alignment horizontal="center" vertical="center"/>
    </xf>
    <xf numFmtId="0" fontId="26" fillId="0" borderId="39" xfId="0" applyFont="1" applyFill="1" applyBorder="1" applyAlignment="1" applyProtection="1">
      <alignment horizontal="left" vertical="top"/>
    </xf>
    <xf numFmtId="0" fontId="26" fillId="0" borderId="40" xfId="0" applyFont="1" applyFill="1" applyBorder="1" applyAlignment="1" applyProtection="1">
      <alignment horizontal="left" vertical="top"/>
    </xf>
    <xf numFmtId="0" fontId="26" fillId="0" borderId="41" xfId="0" applyFont="1" applyFill="1" applyBorder="1" applyAlignment="1" applyProtection="1">
      <alignment horizontal="left" vertical="top"/>
    </xf>
    <xf numFmtId="164" fontId="26" fillId="0" borderId="5" xfId="0" applyNumberFormat="1" applyFont="1" applyBorder="1" applyAlignment="1" applyProtection="1">
      <alignment horizontal="left" vertical="top"/>
    </xf>
    <xf numFmtId="164" fontId="26" fillId="0" borderId="15" xfId="0" applyNumberFormat="1" applyFont="1" applyBorder="1" applyAlignment="1" applyProtection="1">
      <alignment horizontal="left" vertical="top"/>
    </xf>
    <xf numFmtId="164" fontId="26" fillId="0" borderId="2" xfId="0" applyNumberFormat="1" applyFont="1" applyBorder="1" applyAlignment="1" applyProtection="1">
      <alignment horizontal="left" vertical="top"/>
    </xf>
    <xf numFmtId="0" fontId="10" fillId="0" borderId="18" xfId="0" applyFont="1" applyFill="1" applyBorder="1" applyAlignment="1" applyProtection="1">
      <alignment horizontal="right"/>
    </xf>
    <xf numFmtId="0" fontId="10" fillId="0" borderId="19" xfId="0" applyFont="1" applyFill="1" applyBorder="1" applyAlignment="1" applyProtection="1">
      <alignment horizontal="right"/>
    </xf>
    <xf numFmtId="0" fontId="10" fillId="0" borderId="17" xfId="0" applyFont="1" applyFill="1" applyBorder="1" applyAlignment="1" applyProtection="1">
      <alignment horizontal="right"/>
    </xf>
    <xf numFmtId="0" fontId="18" fillId="9" borderId="3" xfId="1" applyFill="1" applyBorder="1" applyAlignment="1" applyProtection="1">
      <alignment horizontal="left" vertical="center"/>
      <protection locked="0"/>
    </xf>
    <xf numFmtId="0" fontId="26" fillId="0" borderId="0" xfId="0" applyFont="1" applyFill="1" applyBorder="1" applyAlignment="1" applyProtection="1">
      <alignment horizontal="left"/>
    </xf>
    <xf numFmtId="0" fontId="39" fillId="0" borderId="18" xfId="0" applyFont="1" applyFill="1" applyBorder="1" applyAlignment="1" applyProtection="1">
      <alignment horizontal="right"/>
    </xf>
    <xf numFmtId="0" fontId="39" fillId="0" borderId="19" xfId="0" applyFont="1" applyFill="1" applyBorder="1" applyAlignment="1" applyProtection="1">
      <alignment horizontal="right"/>
    </xf>
    <xf numFmtId="0" fontId="39" fillId="0" borderId="17" xfId="0" applyFont="1" applyFill="1" applyBorder="1" applyAlignment="1" applyProtection="1">
      <alignment horizontal="right"/>
    </xf>
    <xf numFmtId="0" fontId="16" fillId="5" borderId="3" xfId="0" applyFont="1" applyFill="1" applyBorder="1" applyAlignment="1" applyProtection="1">
      <alignment horizontal="left" vertical="top" wrapText="1"/>
    </xf>
    <xf numFmtId="0" fontId="50" fillId="5" borderId="5" xfId="0" applyFont="1" applyFill="1" applyBorder="1" applyAlignment="1" applyProtection="1">
      <alignment horizontal="left" vertical="top" wrapText="1"/>
    </xf>
    <xf numFmtId="0" fontId="50" fillId="5" borderId="15" xfId="0" applyFont="1" applyFill="1" applyBorder="1" applyAlignment="1" applyProtection="1">
      <alignment horizontal="left" vertical="top" wrapText="1"/>
    </xf>
    <xf numFmtId="164" fontId="26" fillId="0" borderId="15" xfId="0" applyNumberFormat="1" applyFont="1" applyBorder="1" applyAlignment="1" applyProtection="1">
      <alignment horizontal="center" vertical="center" wrapText="1"/>
    </xf>
    <xf numFmtId="164" fontId="26" fillId="0" borderId="2" xfId="0" applyNumberFormat="1" applyFont="1" applyBorder="1" applyAlignment="1" applyProtection="1">
      <alignment horizontal="center" vertical="center" wrapText="1"/>
    </xf>
    <xf numFmtId="164" fontId="26" fillId="0" borderId="5" xfId="0" applyNumberFormat="1" applyFont="1" applyBorder="1" applyAlignment="1" applyProtection="1">
      <alignment horizontal="center" vertical="center" wrapText="1"/>
    </xf>
    <xf numFmtId="0" fontId="25" fillId="5" borderId="27" xfId="0" applyFont="1" applyFill="1" applyBorder="1" applyAlignment="1" applyProtection="1">
      <alignment horizontal="left" vertical="center" wrapText="1"/>
    </xf>
    <xf numFmtId="0" fontId="25" fillId="5" borderId="28" xfId="0" applyFont="1" applyFill="1" applyBorder="1" applyAlignment="1" applyProtection="1">
      <alignment horizontal="left" vertical="center" wrapText="1"/>
    </xf>
    <xf numFmtId="0" fontId="25" fillId="5" borderId="30" xfId="0" applyFont="1" applyFill="1" applyBorder="1" applyAlignment="1" applyProtection="1">
      <alignment horizontal="left" vertical="center" wrapText="1"/>
    </xf>
    <xf numFmtId="0" fontId="44" fillId="18" borderId="27" xfId="0" applyFont="1" applyFill="1" applyBorder="1" applyAlignment="1" applyProtection="1">
      <alignment horizontal="left" vertical="center" wrapText="1"/>
    </xf>
    <xf numFmtId="0" fontId="44" fillId="18" borderId="28" xfId="0" applyFont="1" applyFill="1" applyBorder="1" applyAlignment="1" applyProtection="1">
      <alignment horizontal="left" vertical="center" wrapText="1"/>
    </xf>
    <xf numFmtId="0" fontId="30" fillId="0" borderId="43" xfId="0" applyFont="1" applyBorder="1" applyAlignment="1" applyProtection="1">
      <alignment horizontal="center" vertical="center" wrapText="1"/>
    </xf>
    <xf numFmtId="0" fontId="30" fillId="0" borderId="4" xfId="0" applyFont="1" applyBorder="1" applyAlignment="1" applyProtection="1">
      <alignment horizontal="center" vertical="center" wrapText="1"/>
    </xf>
    <xf numFmtId="0" fontId="22" fillId="0" borderId="3" xfId="0" applyFont="1" applyBorder="1" applyAlignment="1" applyProtection="1">
      <alignment horizontal="left" vertical="top" wrapText="1"/>
    </xf>
    <xf numFmtId="0" fontId="22" fillId="0" borderId="3" xfId="0" applyFont="1" applyBorder="1" applyAlignment="1" applyProtection="1">
      <alignment horizontal="center" vertical="top" wrapText="1"/>
    </xf>
    <xf numFmtId="0" fontId="22" fillId="0" borderId="5" xfId="0" applyFont="1" applyBorder="1" applyAlignment="1" applyProtection="1">
      <alignment horizontal="center" vertical="center" wrapText="1"/>
    </xf>
    <xf numFmtId="0" fontId="22" fillId="0" borderId="15" xfId="0" applyFont="1" applyBorder="1" applyAlignment="1" applyProtection="1">
      <alignment horizontal="center" vertical="center" wrapText="1"/>
    </xf>
    <xf numFmtId="0" fontId="22" fillId="0" borderId="7" xfId="0" applyFont="1" applyBorder="1" applyAlignment="1" applyProtection="1">
      <alignment horizontal="center" vertical="top" wrapText="1"/>
    </xf>
    <xf numFmtId="0" fontId="22" fillId="0" borderId="44" xfId="0" applyFont="1" applyBorder="1" applyAlignment="1" applyProtection="1">
      <alignment horizontal="center" vertical="top" wrapText="1"/>
    </xf>
    <xf numFmtId="0" fontId="22" fillId="0" borderId="45" xfId="0" applyFont="1" applyBorder="1" applyAlignment="1" applyProtection="1">
      <alignment horizontal="center" vertical="top" wrapText="1"/>
    </xf>
    <xf numFmtId="0" fontId="22" fillId="0" borderId="5" xfId="0" applyFont="1" applyBorder="1" applyAlignment="1" applyProtection="1">
      <alignment horizontal="center" vertical="top" wrapText="1"/>
    </xf>
    <xf numFmtId="0" fontId="22" fillId="0" borderId="15" xfId="0" applyFont="1" applyBorder="1" applyAlignment="1" applyProtection="1">
      <alignment horizontal="center" vertical="top" wrapText="1"/>
    </xf>
    <xf numFmtId="0" fontId="22" fillId="0" borderId="42" xfId="0" applyFont="1" applyBorder="1" applyAlignment="1" applyProtection="1">
      <alignment horizontal="center" vertical="top" wrapText="1"/>
    </xf>
    <xf numFmtId="0" fontId="22" fillId="0" borderId="5" xfId="0" applyFont="1" applyBorder="1" applyAlignment="1" applyProtection="1">
      <alignment horizontal="left" vertical="top" wrapText="1"/>
    </xf>
    <xf numFmtId="0" fontId="22" fillId="0" borderId="15" xfId="0" applyFont="1" applyBorder="1" applyAlignment="1" applyProtection="1">
      <alignment horizontal="left" vertical="top" wrapText="1"/>
    </xf>
    <xf numFmtId="0" fontId="22" fillId="0" borderId="42" xfId="0" applyFont="1" applyBorder="1" applyAlignment="1" applyProtection="1">
      <alignment horizontal="left" vertical="top" wrapText="1"/>
    </xf>
    <xf numFmtId="0" fontId="22" fillId="0" borderId="42" xfId="0" applyFont="1" applyBorder="1" applyAlignment="1" applyProtection="1">
      <alignment horizontal="center" vertical="center" wrapText="1"/>
    </xf>
    <xf numFmtId="0" fontId="16" fillId="18" borderId="28" xfId="0" applyFont="1" applyFill="1" applyBorder="1"/>
    <xf numFmtId="0" fontId="0" fillId="0" borderId="15" xfId="0" applyBorder="1"/>
    <xf numFmtId="0" fontId="0" fillId="0" borderId="2" xfId="0" applyBorder="1"/>
    <xf numFmtId="0" fontId="22" fillId="0" borderId="2" xfId="0" applyFont="1" applyBorder="1" applyAlignment="1" applyProtection="1">
      <alignment horizontal="center" vertical="top" wrapText="1"/>
    </xf>
    <xf numFmtId="0" fontId="22" fillId="0" borderId="5"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5" xfId="0" applyFont="1" applyFill="1" applyBorder="1" applyAlignment="1" applyProtection="1">
      <alignment horizontal="left" vertical="top" wrapText="1"/>
    </xf>
    <xf numFmtId="0" fontId="22" fillId="0" borderId="2" xfId="0" applyFont="1" applyFill="1" applyBorder="1" applyAlignment="1" applyProtection="1">
      <alignment horizontal="left" vertical="top" wrapText="1"/>
    </xf>
    <xf numFmtId="0" fontId="22" fillId="0" borderId="5"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5" xfId="0" applyFont="1" applyFill="1" applyBorder="1" applyAlignment="1" applyProtection="1">
      <alignment horizontal="center" vertical="top" wrapText="1"/>
    </xf>
    <xf numFmtId="0" fontId="22" fillId="0" borderId="2" xfId="0" applyFont="1" applyFill="1" applyBorder="1" applyAlignment="1" applyProtection="1">
      <alignment horizontal="center" vertical="top" wrapText="1"/>
    </xf>
    <xf numFmtId="0" fontId="44" fillId="18" borderId="27" xfId="0" applyFont="1" applyFill="1" applyBorder="1" applyAlignment="1" applyProtection="1">
      <alignment horizontal="left" vertical="center" wrapText="1" indent="1"/>
    </xf>
    <xf numFmtId="0" fontId="0" fillId="0" borderId="28" xfId="0" applyBorder="1"/>
    <xf numFmtId="0" fontId="0" fillId="0" borderId="30" xfId="0" applyBorder="1"/>
    <xf numFmtId="0" fontId="30" fillId="0" borderId="46" xfId="0" applyFont="1" applyBorder="1" applyAlignment="1" applyProtection="1">
      <alignment horizontal="center" vertical="center" wrapText="1"/>
    </xf>
    <xf numFmtId="0" fontId="30" fillId="0" borderId="47" xfId="0" applyFont="1" applyBorder="1" applyAlignment="1" applyProtection="1">
      <alignment horizontal="center" vertical="center" wrapText="1"/>
    </xf>
    <xf numFmtId="0" fontId="22" fillId="0" borderId="2" xfId="0" applyFont="1" applyBorder="1" applyAlignment="1" applyProtection="1">
      <alignment horizontal="left" vertical="top" wrapText="1"/>
    </xf>
    <xf numFmtId="0" fontId="22" fillId="0" borderId="2" xfId="0" applyFont="1" applyBorder="1" applyAlignment="1" applyProtection="1">
      <alignment horizontal="center" vertical="center" wrapText="1"/>
    </xf>
    <xf numFmtId="0" fontId="22" fillId="0" borderId="3" xfId="0" applyFont="1" applyBorder="1" applyAlignment="1" applyProtection="1">
      <alignment horizontal="center" vertical="center"/>
    </xf>
    <xf numFmtId="0" fontId="22" fillId="0" borderId="6" xfId="0" applyFont="1" applyBorder="1" applyAlignment="1" applyProtection="1">
      <alignment horizontal="center" vertical="center"/>
    </xf>
    <xf numFmtId="0" fontId="22" fillId="0" borderId="33" xfId="0" applyFont="1" applyBorder="1" applyAlignment="1" applyProtection="1">
      <alignment horizontal="left" vertical="top" wrapText="1"/>
    </xf>
    <xf numFmtId="0" fontId="22" fillId="0" borderId="8" xfId="0" applyFont="1" applyBorder="1" applyAlignment="1" applyProtection="1">
      <alignment horizontal="left" vertical="top" wrapText="1"/>
    </xf>
    <xf numFmtId="0" fontId="22" fillId="0" borderId="24" xfId="0" applyFont="1" applyBorder="1" applyAlignment="1" applyProtection="1">
      <alignment horizontal="left" vertical="top" wrapText="1"/>
    </xf>
    <xf numFmtId="0" fontId="22" fillId="0" borderId="2" xfId="0" applyFont="1" applyBorder="1" applyAlignment="1" applyProtection="1">
      <alignment horizontal="center" vertical="center"/>
    </xf>
    <xf numFmtId="0" fontId="22" fillId="0" borderId="6" xfId="0" applyFont="1" applyBorder="1" applyAlignment="1" applyProtection="1">
      <alignment horizontal="center" vertical="top" wrapText="1"/>
    </xf>
    <xf numFmtId="0" fontId="30" fillId="0" borderId="48" xfId="0" applyFont="1" applyBorder="1" applyAlignment="1" applyProtection="1">
      <alignment horizontal="center" vertical="center" wrapText="1"/>
    </xf>
    <xf numFmtId="0" fontId="22" fillId="0" borderId="33" xfId="0" applyFont="1" applyBorder="1" applyAlignment="1" applyProtection="1">
      <alignment horizontal="center" vertical="top" wrapText="1"/>
    </xf>
    <xf numFmtId="0" fontId="22" fillId="0" borderId="8" xfId="0" applyFont="1" applyBorder="1" applyAlignment="1" applyProtection="1">
      <alignment horizontal="center"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1.jpeg"/><Relationship Id="rId2" Type="http://schemas.openxmlformats.org/officeDocument/2006/relationships/image" Target="../media/image2.jpeg"/><Relationship Id="rId16" Type="http://schemas.openxmlformats.org/officeDocument/2006/relationships/image" Target="../media/image15.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hyperlink" Target="#Mula!A1"/><Relationship Id="rId5" Type="http://schemas.openxmlformats.org/officeDocument/2006/relationships/image" Target="../media/image5.jpeg"/><Relationship Id="rId15" Type="http://schemas.openxmlformats.org/officeDocument/2006/relationships/image" Target="../media/image14.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3.jpeg"/><Relationship Id="rId1" Type="http://schemas.openxmlformats.org/officeDocument/2006/relationships/hyperlink" Target="#'Kemasukan Data'!A1"/><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8" Type="http://schemas.openxmlformats.org/officeDocument/2006/relationships/hyperlink" Target="#Sumber!A1"/><Relationship Id="rId13" Type="http://schemas.openxmlformats.org/officeDocument/2006/relationships/image" Target="../media/image17.jpeg"/><Relationship Id="rId3" Type="http://schemas.openxmlformats.org/officeDocument/2006/relationships/image" Target="../media/image3.jpeg"/><Relationship Id="rId7" Type="http://schemas.openxmlformats.org/officeDocument/2006/relationships/hyperlink" Target="#Pelajar!A1"/><Relationship Id="rId12" Type="http://schemas.openxmlformats.org/officeDocument/2006/relationships/hyperlink" Target="#'Muka Depan'!A1"/><Relationship Id="rId2" Type="http://schemas.openxmlformats.org/officeDocument/2006/relationships/hyperlink" Target="#'Rumusan Markah'!A1"/><Relationship Id="rId1" Type="http://schemas.openxmlformats.org/officeDocument/2006/relationships/hyperlink" Target="#'Kemasukan Data'!A1"/><Relationship Id="rId6" Type="http://schemas.openxmlformats.org/officeDocument/2006/relationships/image" Target="../media/image16.jpeg"/><Relationship Id="rId11" Type="http://schemas.openxmlformats.org/officeDocument/2006/relationships/hyperlink" Target="#'Pengiktirafan Alumni'!A1"/><Relationship Id="rId5" Type="http://schemas.openxmlformats.org/officeDocument/2006/relationships/image" Target="../media/image6.jpeg"/><Relationship Id="rId10" Type="http://schemas.openxmlformats.org/officeDocument/2006/relationships/hyperlink" Target="#'Pengiktirafan Program'!A1"/><Relationship Id="rId4" Type="http://schemas.openxmlformats.org/officeDocument/2006/relationships/image" Target="../media/image5.jpeg"/><Relationship Id="rId9" Type="http://schemas.openxmlformats.org/officeDocument/2006/relationships/hyperlink" Target="#SPK!A1"/></Relationships>
</file>

<file path=xl/drawings/_rels/drawing4.xml.rels><?xml version="1.0" encoding="UTF-8" standalone="yes"?>
<Relationships xmlns="http://schemas.openxmlformats.org/package/2006/relationships"><Relationship Id="rId8" Type="http://schemas.openxmlformats.org/officeDocument/2006/relationships/hyperlink" Target="#Pelajar!A1"/><Relationship Id="rId13" Type="http://schemas.openxmlformats.org/officeDocument/2006/relationships/image" Target="../media/image21.jpeg"/><Relationship Id="rId3" Type="http://schemas.openxmlformats.org/officeDocument/2006/relationships/image" Target="../media/image5.jpeg"/><Relationship Id="rId7" Type="http://schemas.openxmlformats.org/officeDocument/2006/relationships/image" Target="../media/image20.jpeg"/><Relationship Id="rId12" Type="http://schemas.openxmlformats.org/officeDocument/2006/relationships/hyperlink" Target="#'Pengiktirafan Alumni'!A1"/><Relationship Id="rId2" Type="http://schemas.openxmlformats.org/officeDocument/2006/relationships/image" Target="../media/image18.jpeg"/><Relationship Id="rId16" Type="http://schemas.openxmlformats.org/officeDocument/2006/relationships/image" Target="../media/image22.jpeg"/><Relationship Id="rId1" Type="http://schemas.openxmlformats.org/officeDocument/2006/relationships/image" Target="../media/image3.jpeg"/><Relationship Id="rId6" Type="http://schemas.openxmlformats.org/officeDocument/2006/relationships/image" Target="../media/image19.jpeg"/><Relationship Id="rId11" Type="http://schemas.openxmlformats.org/officeDocument/2006/relationships/hyperlink" Target="#'Pengiktirafan Program'!A1"/><Relationship Id="rId5" Type="http://schemas.openxmlformats.org/officeDocument/2006/relationships/hyperlink" Target="#'Kemasukan Data'!A1"/><Relationship Id="rId15" Type="http://schemas.openxmlformats.org/officeDocument/2006/relationships/hyperlink" Target="#'Muka Depan'!A1"/><Relationship Id="rId10" Type="http://schemas.openxmlformats.org/officeDocument/2006/relationships/hyperlink" Target="#SPK!A1"/><Relationship Id="rId4" Type="http://schemas.openxmlformats.org/officeDocument/2006/relationships/image" Target="../media/image6.jpeg"/><Relationship Id="rId9" Type="http://schemas.openxmlformats.org/officeDocument/2006/relationships/hyperlink" Target="#Sumber!A1"/><Relationship Id="rId14" Type="http://schemas.openxmlformats.org/officeDocument/2006/relationships/hyperlink" Target="#'Rumusan Markah'!A1"/></Relationships>
</file>

<file path=xl/drawings/_rels/drawing5.xml.rels><?xml version="1.0" encoding="UTF-8" standalone="yes"?>
<Relationships xmlns="http://schemas.openxmlformats.org/package/2006/relationships"><Relationship Id="rId8" Type="http://schemas.openxmlformats.org/officeDocument/2006/relationships/hyperlink" Target="#Pelajar!A1"/><Relationship Id="rId13" Type="http://schemas.openxmlformats.org/officeDocument/2006/relationships/image" Target="../media/image21.jpeg"/><Relationship Id="rId3" Type="http://schemas.openxmlformats.org/officeDocument/2006/relationships/image" Target="../media/image5.jpeg"/><Relationship Id="rId7" Type="http://schemas.openxmlformats.org/officeDocument/2006/relationships/image" Target="../media/image20.jpeg"/><Relationship Id="rId12" Type="http://schemas.openxmlformats.org/officeDocument/2006/relationships/hyperlink" Target="#'Pengiktirafan Alumni'!A1"/><Relationship Id="rId2" Type="http://schemas.openxmlformats.org/officeDocument/2006/relationships/image" Target="../media/image16.jpeg"/><Relationship Id="rId16" Type="http://schemas.openxmlformats.org/officeDocument/2006/relationships/image" Target="../media/image22.jpeg"/><Relationship Id="rId1" Type="http://schemas.openxmlformats.org/officeDocument/2006/relationships/image" Target="../media/image3.jpeg"/><Relationship Id="rId6" Type="http://schemas.openxmlformats.org/officeDocument/2006/relationships/image" Target="../media/image23.jpeg"/><Relationship Id="rId11" Type="http://schemas.openxmlformats.org/officeDocument/2006/relationships/hyperlink" Target="#'Pengiktirafan Program'!A1"/><Relationship Id="rId5" Type="http://schemas.openxmlformats.org/officeDocument/2006/relationships/hyperlink" Target="#'Kemasukan Data'!A1"/><Relationship Id="rId15" Type="http://schemas.openxmlformats.org/officeDocument/2006/relationships/hyperlink" Target="#'Muka Depan'!A1"/><Relationship Id="rId10" Type="http://schemas.openxmlformats.org/officeDocument/2006/relationships/hyperlink" Target="#SPK!A1"/><Relationship Id="rId4" Type="http://schemas.openxmlformats.org/officeDocument/2006/relationships/image" Target="../media/image6.jpeg"/><Relationship Id="rId9" Type="http://schemas.openxmlformats.org/officeDocument/2006/relationships/hyperlink" Target="#Sumber!A1"/><Relationship Id="rId14" Type="http://schemas.openxmlformats.org/officeDocument/2006/relationships/hyperlink" Target="#'Rumusan Markah'!A1"/></Relationships>
</file>

<file path=xl/drawings/_rels/drawing6.xml.rels><?xml version="1.0" encoding="UTF-8" standalone="yes"?>
<Relationships xmlns="http://schemas.openxmlformats.org/package/2006/relationships"><Relationship Id="rId8" Type="http://schemas.openxmlformats.org/officeDocument/2006/relationships/hyperlink" Target="#Pelajar!A1"/><Relationship Id="rId13" Type="http://schemas.openxmlformats.org/officeDocument/2006/relationships/image" Target="../media/image21.jpeg"/><Relationship Id="rId3" Type="http://schemas.openxmlformats.org/officeDocument/2006/relationships/image" Target="../media/image5.jpeg"/><Relationship Id="rId7" Type="http://schemas.openxmlformats.org/officeDocument/2006/relationships/image" Target="../media/image20.jpeg"/><Relationship Id="rId12" Type="http://schemas.openxmlformats.org/officeDocument/2006/relationships/hyperlink" Target="#'Pengiktirafan Alumni'!A1"/><Relationship Id="rId2" Type="http://schemas.openxmlformats.org/officeDocument/2006/relationships/image" Target="../media/image16.jpeg"/><Relationship Id="rId16" Type="http://schemas.openxmlformats.org/officeDocument/2006/relationships/image" Target="../media/image22.jpeg"/><Relationship Id="rId1" Type="http://schemas.openxmlformats.org/officeDocument/2006/relationships/image" Target="../media/image3.jpeg"/><Relationship Id="rId6" Type="http://schemas.openxmlformats.org/officeDocument/2006/relationships/image" Target="../media/image24.jpeg"/><Relationship Id="rId11" Type="http://schemas.openxmlformats.org/officeDocument/2006/relationships/hyperlink" Target="#'Pengiktirafan Program'!A1"/><Relationship Id="rId5" Type="http://schemas.openxmlformats.org/officeDocument/2006/relationships/hyperlink" Target="#'Kemasukan Data'!A1"/><Relationship Id="rId15" Type="http://schemas.openxmlformats.org/officeDocument/2006/relationships/hyperlink" Target="#'Muka Depan'!A1"/><Relationship Id="rId10" Type="http://schemas.openxmlformats.org/officeDocument/2006/relationships/hyperlink" Target="#SPK!A1"/><Relationship Id="rId4" Type="http://schemas.openxmlformats.org/officeDocument/2006/relationships/image" Target="../media/image6.jpeg"/><Relationship Id="rId9" Type="http://schemas.openxmlformats.org/officeDocument/2006/relationships/hyperlink" Target="#Sumber!A1"/><Relationship Id="rId14" Type="http://schemas.openxmlformats.org/officeDocument/2006/relationships/hyperlink" Target="#'Rumusan Markah'!A1"/></Relationships>
</file>

<file path=xl/drawings/_rels/drawing7.xml.rels><?xml version="1.0" encoding="UTF-8" standalone="yes"?>
<Relationships xmlns="http://schemas.openxmlformats.org/package/2006/relationships"><Relationship Id="rId8" Type="http://schemas.openxmlformats.org/officeDocument/2006/relationships/hyperlink" Target="#Pelajar!A1"/><Relationship Id="rId13" Type="http://schemas.openxmlformats.org/officeDocument/2006/relationships/image" Target="../media/image21.jpeg"/><Relationship Id="rId3" Type="http://schemas.openxmlformats.org/officeDocument/2006/relationships/image" Target="../media/image5.jpeg"/><Relationship Id="rId7" Type="http://schemas.openxmlformats.org/officeDocument/2006/relationships/image" Target="../media/image20.jpeg"/><Relationship Id="rId12" Type="http://schemas.openxmlformats.org/officeDocument/2006/relationships/hyperlink" Target="#'Pengiktirafan Alumni'!A1"/><Relationship Id="rId2" Type="http://schemas.openxmlformats.org/officeDocument/2006/relationships/image" Target="../media/image16.jpeg"/><Relationship Id="rId16" Type="http://schemas.openxmlformats.org/officeDocument/2006/relationships/image" Target="../media/image22.jpeg"/><Relationship Id="rId1" Type="http://schemas.openxmlformats.org/officeDocument/2006/relationships/image" Target="../media/image3.jpeg"/><Relationship Id="rId6" Type="http://schemas.openxmlformats.org/officeDocument/2006/relationships/image" Target="../media/image25.jpeg"/><Relationship Id="rId11" Type="http://schemas.openxmlformats.org/officeDocument/2006/relationships/hyperlink" Target="#'Pengiktirafan Program'!A1"/><Relationship Id="rId5" Type="http://schemas.openxmlformats.org/officeDocument/2006/relationships/hyperlink" Target="#'Kemasukan Data'!A1"/><Relationship Id="rId15" Type="http://schemas.openxmlformats.org/officeDocument/2006/relationships/hyperlink" Target="#'Muka Depan'!A1"/><Relationship Id="rId10" Type="http://schemas.openxmlformats.org/officeDocument/2006/relationships/hyperlink" Target="#SPK!A1"/><Relationship Id="rId4" Type="http://schemas.openxmlformats.org/officeDocument/2006/relationships/image" Target="../media/image6.jpeg"/><Relationship Id="rId9" Type="http://schemas.openxmlformats.org/officeDocument/2006/relationships/hyperlink" Target="#Sumber!A1"/><Relationship Id="rId14" Type="http://schemas.openxmlformats.org/officeDocument/2006/relationships/hyperlink" Target="#'Rumusan Markah'!A1"/></Relationships>
</file>

<file path=xl/drawings/_rels/drawing8.xml.rels><?xml version="1.0" encoding="UTF-8" standalone="yes"?>
<Relationships xmlns="http://schemas.openxmlformats.org/package/2006/relationships"><Relationship Id="rId8" Type="http://schemas.openxmlformats.org/officeDocument/2006/relationships/hyperlink" Target="#Pelajar!A1"/><Relationship Id="rId13" Type="http://schemas.openxmlformats.org/officeDocument/2006/relationships/image" Target="../media/image21.jpeg"/><Relationship Id="rId3" Type="http://schemas.openxmlformats.org/officeDocument/2006/relationships/image" Target="../media/image5.jpeg"/><Relationship Id="rId7" Type="http://schemas.openxmlformats.org/officeDocument/2006/relationships/image" Target="../media/image20.jpeg"/><Relationship Id="rId12" Type="http://schemas.openxmlformats.org/officeDocument/2006/relationships/hyperlink" Target="#'Pengiktirafan Alumni'!A1"/><Relationship Id="rId2" Type="http://schemas.openxmlformats.org/officeDocument/2006/relationships/image" Target="../media/image16.jpeg"/><Relationship Id="rId16" Type="http://schemas.openxmlformats.org/officeDocument/2006/relationships/image" Target="../media/image22.jpeg"/><Relationship Id="rId1" Type="http://schemas.openxmlformats.org/officeDocument/2006/relationships/image" Target="../media/image3.jpeg"/><Relationship Id="rId6" Type="http://schemas.openxmlformats.org/officeDocument/2006/relationships/image" Target="../media/image25.jpeg"/><Relationship Id="rId11" Type="http://schemas.openxmlformats.org/officeDocument/2006/relationships/hyperlink" Target="#'Pengiktirafan Program'!A1"/><Relationship Id="rId5" Type="http://schemas.openxmlformats.org/officeDocument/2006/relationships/hyperlink" Target="#'Kemasukan Data'!A1"/><Relationship Id="rId15" Type="http://schemas.openxmlformats.org/officeDocument/2006/relationships/hyperlink" Target="#'Muka Depan'!A1"/><Relationship Id="rId10" Type="http://schemas.openxmlformats.org/officeDocument/2006/relationships/hyperlink" Target="#SPK!A1"/><Relationship Id="rId4" Type="http://schemas.openxmlformats.org/officeDocument/2006/relationships/image" Target="../media/image6.jpeg"/><Relationship Id="rId9" Type="http://schemas.openxmlformats.org/officeDocument/2006/relationships/hyperlink" Target="#Sumber!A1"/><Relationship Id="rId14" Type="http://schemas.openxmlformats.org/officeDocument/2006/relationships/hyperlink" Target="#'Rumusan Markah'!A1"/></Relationships>
</file>

<file path=xl/drawings/_rels/drawing9.xml.rels><?xml version="1.0" encoding="UTF-8" standalone="yes"?>
<Relationships xmlns="http://schemas.openxmlformats.org/package/2006/relationships"><Relationship Id="rId8" Type="http://schemas.openxmlformats.org/officeDocument/2006/relationships/hyperlink" Target="#'Pengiktirafan Program'!A1"/><Relationship Id="rId13" Type="http://schemas.openxmlformats.org/officeDocument/2006/relationships/image" Target="../media/image6.jpeg"/><Relationship Id="rId18" Type="http://schemas.openxmlformats.org/officeDocument/2006/relationships/hyperlink" Target="#'Rumusan Markah'!A1"/><Relationship Id="rId3" Type="http://schemas.openxmlformats.org/officeDocument/2006/relationships/image" Target="../media/image28.jpeg"/><Relationship Id="rId21" Type="http://schemas.openxmlformats.org/officeDocument/2006/relationships/image" Target="../media/image33.png"/><Relationship Id="rId7" Type="http://schemas.openxmlformats.org/officeDocument/2006/relationships/hyperlink" Target="#Sumber!A1"/><Relationship Id="rId12" Type="http://schemas.openxmlformats.org/officeDocument/2006/relationships/image" Target="../media/image5.jpeg"/><Relationship Id="rId17" Type="http://schemas.openxmlformats.org/officeDocument/2006/relationships/image" Target="../media/image31.jpeg"/><Relationship Id="rId2" Type="http://schemas.openxmlformats.org/officeDocument/2006/relationships/image" Target="../media/image27.jpeg"/><Relationship Id="rId16" Type="http://schemas.openxmlformats.org/officeDocument/2006/relationships/image" Target="../media/image20.jpeg"/><Relationship Id="rId20" Type="http://schemas.openxmlformats.org/officeDocument/2006/relationships/image" Target="../media/image32.jpeg"/><Relationship Id="rId1" Type="http://schemas.openxmlformats.org/officeDocument/2006/relationships/image" Target="../media/image26.png"/><Relationship Id="rId6" Type="http://schemas.openxmlformats.org/officeDocument/2006/relationships/hyperlink" Target="#Pelajar!A1"/><Relationship Id="rId11" Type="http://schemas.openxmlformats.org/officeDocument/2006/relationships/image" Target="../media/image16.jpeg"/><Relationship Id="rId5" Type="http://schemas.openxmlformats.org/officeDocument/2006/relationships/hyperlink" Target="#SPK!A1"/><Relationship Id="rId15" Type="http://schemas.openxmlformats.org/officeDocument/2006/relationships/image" Target="../media/image30.jpeg"/><Relationship Id="rId10" Type="http://schemas.openxmlformats.org/officeDocument/2006/relationships/image" Target="../media/image3.jpeg"/><Relationship Id="rId19" Type="http://schemas.openxmlformats.org/officeDocument/2006/relationships/hyperlink" Target="#'Muka Depan'!A1"/><Relationship Id="rId4" Type="http://schemas.openxmlformats.org/officeDocument/2006/relationships/image" Target="../media/image29.jpeg"/><Relationship Id="rId9" Type="http://schemas.openxmlformats.org/officeDocument/2006/relationships/hyperlink" Target="#'Pengiktirafan Alumni'!A1"/><Relationship Id="rId14" Type="http://schemas.openxmlformats.org/officeDocument/2006/relationships/hyperlink" Target="#'Kemasukan Data'!A1"/></Relationships>
</file>

<file path=xl/drawings/drawing1.xml><?xml version="1.0" encoding="utf-8"?>
<xdr:wsDr xmlns:xdr="http://schemas.openxmlformats.org/drawingml/2006/spreadsheetDrawing" xmlns:a="http://schemas.openxmlformats.org/drawingml/2006/main">
  <xdr:twoCellAnchor editAs="oneCell">
    <xdr:from>
      <xdr:col>0</xdr:col>
      <xdr:colOff>567688</xdr:colOff>
      <xdr:row>14</xdr:row>
      <xdr:rowOff>95250</xdr:rowOff>
    </xdr:from>
    <xdr:to>
      <xdr:col>5</xdr:col>
      <xdr:colOff>76200</xdr:colOff>
      <xdr:row>25</xdr:row>
      <xdr:rowOff>161926</xdr:rowOff>
    </xdr:to>
    <xdr:pic>
      <xdr:nvPicPr>
        <xdr:cNvPr id="14" name="Picture 13" descr="Blue.jpg"/>
        <xdr:cNvPicPr>
          <a:picLocks noChangeAspect="1"/>
        </xdr:cNvPicPr>
      </xdr:nvPicPr>
      <xdr:blipFill>
        <a:blip xmlns:r="http://schemas.openxmlformats.org/officeDocument/2006/relationships" r:embed="rId1" cstate="print">
          <a:lum bright="70000" contrast="-70000"/>
        </a:blip>
        <a:stretch>
          <a:fillRect/>
        </a:stretch>
      </xdr:blipFill>
      <xdr:spPr>
        <a:xfrm>
          <a:off x="567688" y="3657600"/>
          <a:ext cx="2556512" cy="2076451"/>
        </a:xfrm>
        <a:prstGeom prst="rect">
          <a:avLst/>
        </a:prstGeom>
        <a:ln>
          <a:noFill/>
        </a:ln>
        <a:effectLst>
          <a:softEdge rad="112500"/>
        </a:effectLst>
      </xdr:spPr>
    </xdr:pic>
    <xdr:clientData/>
  </xdr:twoCellAnchor>
  <xdr:twoCellAnchor editAs="oneCell">
    <xdr:from>
      <xdr:col>0</xdr:col>
      <xdr:colOff>590550</xdr:colOff>
      <xdr:row>0</xdr:row>
      <xdr:rowOff>0</xdr:rowOff>
    </xdr:from>
    <xdr:to>
      <xdr:col>12</xdr:col>
      <xdr:colOff>19049</xdr:colOff>
      <xdr:row>26</xdr:row>
      <xdr:rowOff>0</xdr:rowOff>
    </xdr:to>
    <xdr:pic>
      <xdr:nvPicPr>
        <xdr:cNvPr id="3" name="Picture 2" descr="logoIPG.jpg"/>
        <xdr:cNvPicPr>
          <a:picLocks noChangeAspect="1"/>
        </xdr:cNvPicPr>
      </xdr:nvPicPr>
      <xdr:blipFill>
        <a:blip xmlns:r="http://schemas.openxmlformats.org/officeDocument/2006/relationships" r:embed="rId2" cstate="print"/>
        <a:stretch>
          <a:fillRect/>
        </a:stretch>
      </xdr:blipFill>
      <xdr:spPr>
        <a:xfrm>
          <a:off x="590550" y="0"/>
          <a:ext cx="6743699" cy="5753100"/>
        </a:xfrm>
        <a:prstGeom prst="rect">
          <a:avLst/>
        </a:prstGeom>
        <a:ln>
          <a:noFill/>
        </a:ln>
        <a:effectLst/>
        <a:scene3d>
          <a:camera prst="orthographicFront">
            <a:rot lat="0" lon="0" rev="0"/>
          </a:camera>
          <a:lightRig rig="chilly" dir="t">
            <a:rot lat="0" lon="0" rev="18480000"/>
          </a:lightRig>
        </a:scene3d>
        <a:sp3d prstMaterial="clear"/>
      </xdr:spPr>
    </xdr:pic>
    <xdr:clientData/>
  </xdr:twoCellAnchor>
  <xdr:twoCellAnchor editAs="oneCell">
    <xdr:from>
      <xdr:col>0</xdr:col>
      <xdr:colOff>561975</xdr:colOff>
      <xdr:row>0</xdr:row>
      <xdr:rowOff>28577</xdr:rowOff>
    </xdr:from>
    <xdr:to>
      <xdr:col>12</xdr:col>
      <xdr:colOff>34925</xdr:colOff>
      <xdr:row>6</xdr:row>
      <xdr:rowOff>75142</xdr:rowOff>
    </xdr:to>
    <xdr:pic>
      <xdr:nvPicPr>
        <xdr:cNvPr id="7" name="Picture 6" descr="headercth2.JPG"/>
        <xdr:cNvPicPr>
          <a:picLocks noChangeAspect="1"/>
        </xdr:cNvPicPr>
      </xdr:nvPicPr>
      <xdr:blipFill>
        <a:blip xmlns:r="http://schemas.openxmlformats.org/officeDocument/2006/relationships" r:embed="rId3" cstate="print">
          <a:lum bright="70000" contrast="-70000"/>
        </a:blip>
        <a:stretch>
          <a:fillRect/>
        </a:stretch>
      </xdr:blipFill>
      <xdr:spPr>
        <a:xfrm>
          <a:off x="561975" y="28577"/>
          <a:ext cx="6788150" cy="113241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85725</xdr:colOff>
      <xdr:row>1</xdr:row>
      <xdr:rowOff>85725</xdr:rowOff>
    </xdr:from>
    <xdr:to>
      <xdr:col>2</xdr:col>
      <xdr:colOff>123825</xdr:colOff>
      <xdr:row>4</xdr:row>
      <xdr:rowOff>66675</xdr:rowOff>
    </xdr:to>
    <xdr:pic>
      <xdr:nvPicPr>
        <xdr:cNvPr id="2070" name="Picture 7" descr="jata.jp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5325" y="266700"/>
          <a:ext cx="647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151340</xdr:colOff>
      <xdr:row>1</xdr:row>
      <xdr:rowOff>8469</xdr:rowOff>
    </xdr:from>
    <xdr:to>
      <xdr:col>5</xdr:col>
      <xdr:colOff>511633</xdr:colOff>
      <xdr:row>5</xdr:row>
      <xdr:rowOff>4235</xdr:rowOff>
    </xdr:to>
    <xdr:pic>
      <xdr:nvPicPr>
        <xdr:cNvPr id="9" name="Picture 8" descr="Logo IPG baru.jpg"/>
        <xdr:cNvPicPr>
          <a:picLocks noChangeAspect="1"/>
        </xdr:cNvPicPr>
      </xdr:nvPicPr>
      <xdr:blipFill>
        <a:blip xmlns:r="http://schemas.openxmlformats.org/officeDocument/2006/relationships" r:embed="rId5" cstate="print"/>
        <a:stretch>
          <a:fillRect/>
        </a:stretch>
      </xdr:blipFill>
      <xdr:spPr>
        <a:xfrm>
          <a:off x="1370540" y="189444"/>
          <a:ext cx="2189093" cy="719666"/>
        </a:xfrm>
        <a:prstGeom prst="rect">
          <a:avLst/>
        </a:prstGeom>
        <a:ln>
          <a:noFill/>
        </a:ln>
        <a:effectLst>
          <a:softEdge rad="112500"/>
        </a:effectLst>
      </xdr:spPr>
    </xdr:pic>
    <xdr:clientData/>
  </xdr:twoCellAnchor>
  <xdr:twoCellAnchor editAs="oneCell">
    <xdr:from>
      <xdr:col>5</xdr:col>
      <xdr:colOff>428624</xdr:colOff>
      <xdr:row>0</xdr:row>
      <xdr:rowOff>76200</xdr:rowOff>
    </xdr:from>
    <xdr:to>
      <xdr:col>12</xdr:col>
      <xdr:colOff>171450</xdr:colOff>
      <xdr:row>7</xdr:row>
      <xdr:rowOff>0</xdr:rowOff>
    </xdr:to>
    <xdr:pic>
      <xdr:nvPicPr>
        <xdr:cNvPr id="10" name="Picture 9" descr="test1.jpg"/>
        <xdr:cNvPicPr>
          <a:picLocks noChangeAspect="1"/>
        </xdr:cNvPicPr>
      </xdr:nvPicPr>
      <xdr:blipFill>
        <a:blip xmlns:r="http://schemas.openxmlformats.org/officeDocument/2006/relationships" r:embed="rId6" cstate="print"/>
        <a:stretch>
          <a:fillRect/>
        </a:stretch>
      </xdr:blipFill>
      <xdr:spPr>
        <a:xfrm>
          <a:off x="3476624" y="76200"/>
          <a:ext cx="4010026" cy="1190625"/>
        </a:xfrm>
        <a:prstGeom prst="rect">
          <a:avLst/>
        </a:prstGeom>
        <a:ln>
          <a:noFill/>
        </a:ln>
        <a:effectLst>
          <a:softEdge rad="127000"/>
        </a:effectLst>
      </xdr:spPr>
    </xdr:pic>
    <xdr:clientData/>
  </xdr:twoCellAnchor>
  <xdr:twoCellAnchor>
    <xdr:from>
      <xdr:col>6</xdr:col>
      <xdr:colOff>327025</xdr:colOff>
      <xdr:row>1</xdr:row>
      <xdr:rowOff>36359</xdr:rowOff>
    </xdr:from>
    <xdr:to>
      <xdr:col>11</xdr:col>
      <xdr:colOff>9523</xdr:colOff>
      <xdr:row>3</xdr:row>
      <xdr:rowOff>74084</xdr:rowOff>
    </xdr:to>
    <xdr:sp macro="" textlink="">
      <xdr:nvSpPr>
        <xdr:cNvPr id="11" name="Rounded Rectangle 10"/>
        <xdr:cNvSpPr/>
      </xdr:nvSpPr>
      <xdr:spPr>
        <a:xfrm>
          <a:off x="3984625" y="217334"/>
          <a:ext cx="2730498" cy="39967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SISTEM</a:t>
          </a: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 PENARAFAN </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xdr:from>
      <xdr:col>5</xdr:col>
      <xdr:colOff>578909</xdr:colOff>
      <xdr:row>3</xdr:row>
      <xdr:rowOff>18369</xdr:rowOff>
    </xdr:from>
    <xdr:to>
      <xdr:col>11</xdr:col>
      <xdr:colOff>398992</xdr:colOff>
      <xdr:row>5</xdr:row>
      <xdr:rowOff>62444</xdr:rowOff>
    </xdr:to>
    <xdr:sp macro="" textlink="">
      <xdr:nvSpPr>
        <xdr:cNvPr id="12" name="Rounded Rectangle 11"/>
        <xdr:cNvSpPr/>
      </xdr:nvSpPr>
      <xdr:spPr>
        <a:xfrm>
          <a:off x="3626909" y="561294"/>
          <a:ext cx="3477683" cy="40602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INSTITUT PENDIDIKAN GURU</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editAs="oneCell">
    <xdr:from>
      <xdr:col>0</xdr:col>
      <xdr:colOff>609595</xdr:colOff>
      <xdr:row>8</xdr:row>
      <xdr:rowOff>209551</xdr:rowOff>
    </xdr:from>
    <xdr:to>
      <xdr:col>9</xdr:col>
      <xdr:colOff>247646</xdr:colOff>
      <xdr:row>9</xdr:row>
      <xdr:rowOff>123826</xdr:rowOff>
    </xdr:to>
    <xdr:pic>
      <xdr:nvPicPr>
        <xdr:cNvPr id="13" name="Picture 12" descr="banner.jpg"/>
        <xdr:cNvPicPr>
          <a:picLocks noChangeAspect="1"/>
        </xdr:cNvPicPr>
      </xdr:nvPicPr>
      <xdr:blipFill>
        <a:blip xmlns:r="http://schemas.openxmlformats.org/officeDocument/2006/relationships" r:embed="rId7" cstate="print">
          <a:lum bright="55000" contrast="-63000"/>
        </a:blip>
        <a:stretch>
          <a:fillRect/>
        </a:stretch>
      </xdr:blipFill>
      <xdr:spPr>
        <a:xfrm flipH="1">
          <a:off x="609595" y="1714501"/>
          <a:ext cx="5124451" cy="1028700"/>
        </a:xfrm>
        <a:prstGeom prst="ellipse">
          <a:avLst/>
        </a:prstGeom>
        <a:ln>
          <a:noFill/>
        </a:ln>
        <a:effectLst>
          <a:softEdge rad="112500"/>
        </a:effectLst>
      </xdr:spPr>
    </xdr:pic>
    <xdr:clientData/>
  </xdr:twoCellAnchor>
  <xdr:twoCellAnchor editAs="oneCell">
    <xdr:from>
      <xdr:col>2</xdr:col>
      <xdr:colOff>85725</xdr:colOff>
      <xdr:row>18</xdr:row>
      <xdr:rowOff>76200</xdr:rowOff>
    </xdr:from>
    <xdr:to>
      <xdr:col>11</xdr:col>
      <xdr:colOff>581026</xdr:colOff>
      <xdr:row>25</xdr:row>
      <xdr:rowOff>133351</xdr:rowOff>
    </xdr:to>
    <xdr:pic>
      <xdr:nvPicPr>
        <xdr:cNvPr id="15" name="Picture 14" descr="headercth2.JPG"/>
        <xdr:cNvPicPr>
          <a:picLocks noChangeAspect="1"/>
        </xdr:cNvPicPr>
      </xdr:nvPicPr>
      <xdr:blipFill>
        <a:blip xmlns:r="http://schemas.openxmlformats.org/officeDocument/2006/relationships" r:embed="rId3" cstate="print">
          <a:lum bright="63000" contrast="-69000"/>
        </a:blip>
        <a:stretch>
          <a:fillRect/>
        </a:stretch>
      </xdr:blipFill>
      <xdr:spPr>
        <a:xfrm>
          <a:off x="1304925" y="4381500"/>
          <a:ext cx="5981701" cy="1323976"/>
        </a:xfrm>
        <a:prstGeom prst="rect">
          <a:avLst/>
        </a:prstGeom>
        <a:ln>
          <a:noFill/>
        </a:ln>
        <a:effectLst>
          <a:softEdge rad="112500"/>
        </a:effectLst>
      </xdr:spPr>
    </xdr:pic>
    <xdr:clientData/>
  </xdr:twoCellAnchor>
  <xdr:twoCellAnchor editAs="oneCell">
    <xdr:from>
      <xdr:col>7</xdr:col>
      <xdr:colOff>95249</xdr:colOff>
      <xdr:row>6</xdr:row>
      <xdr:rowOff>171449</xdr:rowOff>
    </xdr:from>
    <xdr:to>
      <xdr:col>10</xdr:col>
      <xdr:colOff>47624</xdr:colOff>
      <xdr:row>10</xdr:row>
      <xdr:rowOff>92074</xdr:rowOff>
    </xdr:to>
    <xdr:pic>
      <xdr:nvPicPr>
        <xdr:cNvPr id="18" name="Picture 17" descr="5186.jpg"/>
        <xdr:cNvPicPr>
          <a:picLocks noChangeAspect="1"/>
        </xdr:cNvPicPr>
      </xdr:nvPicPr>
      <xdr:blipFill>
        <a:blip xmlns:r="http://schemas.openxmlformats.org/officeDocument/2006/relationships" r:embed="rId8" cstate="print"/>
        <a:stretch>
          <a:fillRect/>
        </a:stretch>
      </xdr:blipFill>
      <xdr:spPr>
        <a:xfrm>
          <a:off x="4362449" y="1257299"/>
          <a:ext cx="1781175" cy="1635125"/>
        </a:xfrm>
        <a:prstGeom prst="ellipse">
          <a:avLst/>
        </a:prstGeom>
        <a:ln>
          <a:noFill/>
        </a:ln>
        <a:effectLst>
          <a:softEdge rad="112500"/>
        </a:effectLst>
      </xdr:spPr>
    </xdr:pic>
    <xdr:clientData/>
  </xdr:twoCellAnchor>
  <xdr:twoCellAnchor editAs="oneCell">
    <xdr:from>
      <xdr:col>1</xdr:col>
      <xdr:colOff>532298</xdr:colOff>
      <xdr:row>9</xdr:row>
      <xdr:rowOff>162598</xdr:rowOff>
    </xdr:from>
    <xdr:to>
      <xdr:col>5</xdr:col>
      <xdr:colOff>462674</xdr:colOff>
      <xdr:row>22</xdr:row>
      <xdr:rowOff>130737</xdr:rowOff>
    </xdr:to>
    <xdr:pic>
      <xdr:nvPicPr>
        <xdr:cNvPr id="23" name="Picture 22" descr="web2_0_shinybutton_05.jpg"/>
        <xdr:cNvPicPr>
          <a:picLocks noChangeAspect="1"/>
        </xdr:cNvPicPr>
      </xdr:nvPicPr>
      <xdr:blipFill>
        <a:blip xmlns:r="http://schemas.openxmlformats.org/officeDocument/2006/relationships" r:embed="rId9" cstate="print"/>
        <a:stretch>
          <a:fillRect/>
        </a:stretch>
      </xdr:blipFill>
      <xdr:spPr>
        <a:xfrm rot="19942403">
          <a:off x="1141898" y="2781973"/>
          <a:ext cx="2368776" cy="2377964"/>
        </a:xfrm>
        <a:prstGeom prst="ellipse">
          <a:avLst/>
        </a:prstGeom>
        <a:ln w="28575">
          <a:noFill/>
        </a:ln>
        <a:effectLst>
          <a:glow rad="101600">
            <a:schemeClr val="accent5">
              <a:satMod val="175000"/>
              <a:alpha val="40000"/>
            </a:schemeClr>
          </a:glow>
          <a:outerShdw blurRad="152400" dist="317500" dir="5400000" sx="90000" sy="-19000" rotWithShape="0">
            <a:prstClr val="black">
              <a:alpha val="15000"/>
            </a:prstClr>
          </a:outerShdw>
          <a:reflection blurRad="6350" stA="50000" endA="275" endPos="40000" dist="101600" dir="5400000" sy="-100000" algn="bl" rotWithShape="0"/>
          <a:softEdge rad="112500"/>
        </a:effectLst>
        <a:scene3d>
          <a:camera prst="orthographicFront">
            <a:rot lat="0" lon="0" rev="0"/>
          </a:camera>
          <a:lightRig rig="contrasting" dir="t">
            <a:rot lat="0" lon="0" rev="7800000"/>
          </a:lightRig>
        </a:scene3d>
        <a:sp3d>
          <a:bevelT w="139700" h="139700"/>
        </a:sp3d>
      </xdr:spPr>
    </xdr:pic>
    <xdr:clientData/>
  </xdr:twoCellAnchor>
  <xdr:twoCellAnchor editAs="oneCell">
    <xdr:from>
      <xdr:col>2</xdr:col>
      <xdr:colOff>99738</xdr:colOff>
      <xdr:row>10</xdr:row>
      <xdr:rowOff>101874</xdr:rowOff>
    </xdr:from>
    <xdr:to>
      <xdr:col>5</xdr:col>
      <xdr:colOff>357200</xdr:colOff>
      <xdr:row>22</xdr:row>
      <xdr:rowOff>32825</xdr:rowOff>
    </xdr:to>
    <xdr:pic>
      <xdr:nvPicPr>
        <xdr:cNvPr id="19" name="Picture 18" descr="konvo1.jpg"/>
        <xdr:cNvPicPr>
          <a:picLocks noChangeAspect="1"/>
        </xdr:cNvPicPr>
      </xdr:nvPicPr>
      <xdr:blipFill>
        <a:blip xmlns:r="http://schemas.openxmlformats.org/officeDocument/2006/relationships" r:embed="rId10" cstate="print"/>
        <a:stretch>
          <a:fillRect/>
        </a:stretch>
      </xdr:blipFill>
      <xdr:spPr>
        <a:xfrm rot="19942403">
          <a:off x="1318938" y="2902224"/>
          <a:ext cx="2086262" cy="2159801"/>
        </a:xfrm>
        <a:prstGeom prst="ellipse">
          <a:avLst/>
        </a:prstGeom>
        <a:ln w="28575">
          <a:noFill/>
        </a:ln>
        <a:effectLst>
          <a:glow rad="101600">
            <a:schemeClr val="accent5">
              <a:satMod val="175000"/>
              <a:alpha val="40000"/>
            </a:schemeClr>
          </a:glow>
          <a:outerShdw blurRad="152400" dist="317500" dir="5400000" sx="90000" sy="-19000" rotWithShape="0">
            <a:prstClr val="black">
              <a:alpha val="15000"/>
            </a:prstClr>
          </a:outerShdw>
          <a:reflection blurRad="6350" stA="50000" endA="275" endPos="40000" dist="101600" dir="5400000" sy="-100000" algn="bl" rotWithShape="0"/>
          <a:softEdge rad="112500"/>
        </a:effectLst>
        <a:scene3d>
          <a:camera prst="orthographicFront">
            <a:rot lat="0" lon="0" rev="0"/>
          </a:camera>
          <a:lightRig rig="contrasting" dir="t">
            <a:rot lat="0" lon="0" rev="7800000"/>
          </a:lightRig>
        </a:scene3d>
        <a:sp3d>
          <a:bevelT w="139700" h="139700"/>
        </a:sp3d>
      </xdr:spPr>
    </xdr:pic>
    <xdr:clientData/>
  </xdr:twoCellAnchor>
  <xdr:twoCellAnchor editAs="oneCell">
    <xdr:from>
      <xdr:col>5</xdr:col>
      <xdr:colOff>66675</xdr:colOff>
      <xdr:row>6</xdr:row>
      <xdr:rowOff>152400</xdr:rowOff>
    </xdr:from>
    <xdr:to>
      <xdr:col>8</xdr:col>
      <xdr:colOff>76200</xdr:colOff>
      <xdr:row>14</xdr:row>
      <xdr:rowOff>171450</xdr:rowOff>
    </xdr:to>
    <xdr:pic>
      <xdr:nvPicPr>
        <xdr:cNvPr id="4" name="Picture 3" descr="images logo.jpg">
          <a:hlinkClick xmlns:r="http://schemas.openxmlformats.org/officeDocument/2006/relationships" r:id="rId11"/>
        </xdr:cNvPr>
        <xdr:cNvPicPr>
          <a:picLocks noChangeAspect="1"/>
        </xdr:cNvPicPr>
      </xdr:nvPicPr>
      <xdr:blipFill>
        <a:blip xmlns:r="http://schemas.openxmlformats.org/officeDocument/2006/relationships" r:embed="rId12" cstate="print">
          <a:lum bright="-9000" contrast="38000"/>
        </a:blip>
        <a:stretch>
          <a:fillRect/>
        </a:stretch>
      </xdr:blipFill>
      <xdr:spPr>
        <a:xfrm>
          <a:off x="3114675" y="1238250"/>
          <a:ext cx="1838325" cy="2495550"/>
        </a:xfrm>
        <a:prstGeom prst="rect">
          <a:avLst/>
        </a:prstGeom>
        <a:effectLst>
          <a:glow rad="228600">
            <a:schemeClr val="accent1">
              <a:satMod val="175000"/>
              <a:alpha val="40000"/>
            </a:schemeClr>
          </a:glow>
          <a:reflection blurRad="6350" stA="50000" endA="295" endPos="92000" dist="101600" dir="5400000" sy="-100000" algn="bl" rotWithShape="0"/>
          <a:softEdge rad="63500"/>
        </a:effectLst>
        <a:scene3d>
          <a:camera prst="perspectiveRelaxed"/>
          <a:lightRig rig="threePt" dir="t"/>
        </a:scene3d>
      </xdr:spPr>
    </xdr:pic>
    <xdr:clientData/>
  </xdr:twoCellAnchor>
  <xdr:twoCellAnchor editAs="oneCell">
    <xdr:from>
      <xdr:col>8</xdr:col>
      <xdr:colOff>47625</xdr:colOff>
      <xdr:row>8</xdr:row>
      <xdr:rowOff>714374</xdr:rowOff>
    </xdr:from>
    <xdr:to>
      <xdr:col>12</xdr:col>
      <xdr:colOff>37029</xdr:colOff>
      <xdr:row>17</xdr:row>
      <xdr:rowOff>38099</xdr:rowOff>
    </xdr:to>
    <xdr:pic>
      <xdr:nvPicPr>
        <xdr:cNvPr id="17" name="Picture 16" descr="kampus2 copy3.jpg"/>
        <xdr:cNvPicPr>
          <a:picLocks noChangeAspect="1"/>
        </xdr:cNvPicPr>
      </xdr:nvPicPr>
      <xdr:blipFill>
        <a:blip xmlns:r="http://schemas.openxmlformats.org/officeDocument/2006/relationships" r:embed="rId13" cstate="print"/>
        <a:stretch>
          <a:fillRect/>
        </a:stretch>
      </xdr:blipFill>
      <xdr:spPr>
        <a:xfrm>
          <a:off x="4924425" y="2219324"/>
          <a:ext cx="2427804" cy="1933575"/>
        </a:xfrm>
        <a:prstGeom prst="ellipse">
          <a:avLst/>
        </a:prstGeom>
        <a:ln>
          <a:noFill/>
        </a:ln>
        <a:effectLst>
          <a:softEdge rad="112500"/>
        </a:effectLst>
      </xdr:spPr>
    </xdr:pic>
    <xdr:clientData/>
  </xdr:twoCellAnchor>
  <xdr:twoCellAnchor editAs="oneCell">
    <xdr:from>
      <xdr:col>6</xdr:col>
      <xdr:colOff>590551</xdr:colOff>
      <xdr:row>11</xdr:row>
      <xdr:rowOff>47625</xdr:rowOff>
    </xdr:from>
    <xdr:to>
      <xdr:col>10</xdr:col>
      <xdr:colOff>590551</xdr:colOff>
      <xdr:row>24</xdr:row>
      <xdr:rowOff>76200</xdr:rowOff>
    </xdr:to>
    <xdr:pic>
      <xdr:nvPicPr>
        <xdr:cNvPr id="21" name="Picture 20" descr="3236579-a-stylish-email-s-button-for-web.jpg"/>
        <xdr:cNvPicPr>
          <a:picLocks noChangeAspect="1"/>
        </xdr:cNvPicPr>
      </xdr:nvPicPr>
      <xdr:blipFill>
        <a:blip xmlns:r="http://schemas.openxmlformats.org/officeDocument/2006/relationships" r:embed="rId14" cstate="print">
          <a:lum bright="70000" contrast="-70000"/>
        </a:blip>
        <a:stretch>
          <a:fillRect/>
        </a:stretch>
      </xdr:blipFill>
      <xdr:spPr>
        <a:xfrm>
          <a:off x="4248151" y="3028950"/>
          <a:ext cx="2438400" cy="2438400"/>
        </a:xfrm>
        <a:prstGeom prst="ellipse">
          <a:avLst/>
        </a:prstGeom>
        <a:ln w="19050" cap="rnd">
          <a:solidFill>
            <a:schemeClr val="accent1">
              <a:lumMod val="20000"/>
              <a:lumOff val="80000"/>
            </a:schemeClr>
          </a:solidFill>
          <a:prstDash val="solid"/>
        </a:ln>
        <a:effectLst>
          <a:outerShdw blurRad="127000" algn="bl" rotWithShape="0">
            <a:srgbClr val="000000"/>
          </a:outerShdw>
        </a:effectLst>
        <a:scene3d>
          <a:camera prst="perspectiveFront" fov="5400000"/>
          <a:lightRig rig="threePt" dir="t">
            <a:rot lat="0" lon="0" rev="19200000"/>
          </a:lightRig>
        </a:scene3d>
        <a:sp3d extrusionH="25400">
          <a:bevelT w="304800" h="152400" prst="hardEdge"/>
          <a:extrusionClr>
            <a:srgbClr val="000000"/>
          </a:extrusionClr>
        </a:sp3d>
      </xdr:spPr>
    </xdr:pic>
    <xdr:clientData/>
  </xdr:twoCellAnchor>
  <xdr:twoCellAnchor editAs="oneCell">
    <xdr:from>
      <xdr:col>7</xdr:col>
      <xdr:colOff>257173</xdr:colOff>
      <xdr:row>12</xdr:row>
      <xdr:rowOff>73449</xdr:rowOff>
    </xdr:from>
    <xdr:to>
      <xdr:col>10</xdr:col>
      <xdr:colOff>342900</xdr:colOff>
      <xdr:row>22</xdr:row>
      <xdr:rowOff>161596</xdr:rowOff>
    </xdr:to>
    <xdr:pic>
      <xdr:nvPicPr>
        <xdr:cNvPr id="22" name="Picture 21" descr="untitled.jpg"/>
        <xdr:cNvPicPr>
          <a:picLocks noChangeAspect="1"/>
        </xdr:cNvPicPr>
      </xdr:nvPicPr>
      <xdr:blipFill>
        <a:blip xmlns:r="http://schemas.openxmlformats.org/officeDocument/2006/relationships" r:embed="rId15" cstate="print"/>
        <a:stretch>
          <a:fillRect/>
        </a:stretch>
      </xdr:blipFill>
      <xdr:spPr>
        <a:xfrm>
          <a:off x="4524373" y="3273849"/>
          <a:ext cx="1914527" cy="1916947"/>
        </a:xfrm>
        <a:prstGeom prst="ellipse">
          <a:avLst/>
        </a:prstGeom>
        <a:ln>
          <a:noFill/>
        </a:ln>
        <a:effectLst>
          <a:softEdge rad="112500"/>
        </a:effectLst>
      </xdr:spPr>
    </xdr:pic>
    <xdr:clientData/>
  </xdr:twoCellAnchor>
  <xdr:twoCellAnchor editAs="oneCell">
    <xdr:from>
      <xdr:col>5</xdr:col>
      <xdr:colOff>85726</xdr:colOff>
      <xdr:row>11</xdr:row>
      <xdr:rowOff>57151</xdr:rowOff>
    </xdr:from>
    <xdr:to>
      <xdr:col>8</xdr:col>
      <xdr:colOff>23814</xdr:colOff>
      <xdr:row>14</xdr:row>
      <xdr:rowOff>123826</xdr:rowOff>
    </xdr:to>
    <xdr:pic>
      <xdr:nvPicPr>
        <xdr:cNvPr id="29" name="Picture 28" descr="klik.jpg">
          <a:hlinkClick xmlns:r="http://schemas.openxmlformats.org/officeDocument/2006/relationships" r:id="rId11"/>
        </xdr:cNvPr>
        <xdr:cNvPicPr>
          <a:picLocks noChangeAspect="1"/>
        </xdr:cNvPicPr>
      </xdr:nvPicPr>
      <xdr:blipFill>
        <a:blip xmlns:r="http://schemas.openxmlformats.org/officeDocument/2006/relationships" r:embed="rId16" cstate="print">
          <a:lum bright="6000" contrast="54000"/>
        </a:blip>
        <a:stretch>
          <a:fillRect/>
        </a:stretch>
      </xdr:blipFill>
      <xdr:spPr>
        <a:xfrm>
          <a:off x="3133726" y="3038476"/>
          <a:ext cx="1766888" cy="647700"/>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560917</xdr:colOff>
      <xdr:row>1</xdr:row>
      <xdr:rowOff>33616</xdr:rowOff>
    </xdr:from>
    <xdr:to>
      <xdr:col>13</xdr:col>
      <xdr:colOff>42333</xdr:colOff>
      <xdr:row>7</xdr:row>
      <xdr:rowOff>42333</xdr:rowOff>
    </xdr:to>
    <xdr:sp macro="" textlink="">
      <xdr:nvSpPr>
        <xdr:cNvPr id="5" name="Rounded Rectangle 4"/>
        <xdr:cNvSpPr/>
      </xdr:nvSpPr>
      <xdr:spPr>
        <a:xfrm>
          <a:off x="560917" y="213533"/>
          <a:ext cx="6678083" cy="1088217"/>
        </a:xfrm>
        <a:prstGeom prst="roundRect">
          <a:avLst/>
        </a:prstGeom>
        <a:solidFill>
          <a:schemeClr val="bg1"/>
        </a:solidFill>
        <a:ln>
          <a:solidFill>
            <a:schemeClr val="accent1"/>
          </a:solidFill>
        </a:ln>
        <a:effectLst>
          <a:glow rad="228600">
            <a:schemeClr val="accent1">
              <a:satMod val="175000"/>
              <a:alpha val="40000"/>
            </a:schemeClr>
          </a:glow>
          <a:outerShdw blurRad="50800" dist="38100" dir="2700000" algn="tl" rotWithShape="0">
            <a:prstClr val="black">
              <a:alpha val="40000"/>
            </a:prstClr>
          </a:outerShdw>
          <a:softEdge rad="63500"/>
        </a:effectLst>
        <a:scene3d>
          <a:camera prst="orthographicFront">
            <a:rot lat="0" lon="0" rev="0"/>
          </a:camera>
          <a:lightRig rig="brightRoom" dir="t"/>
        </a:scene3d>
        <a:sp3d contourW="12700" prstMaterial="metal">
          <a:bevelT w="38100" h="57150" prst="artDeco"/>
          <a:contourClr>
            <a:schemeClr val="tx2"/>
          </a:contourClr>
        </a:sp3d>
      </xdr:spPr>
      <xdr:style>
        <a:lnRef idx="1">
          <a:schemeClr val="accent1"/>
        </a:lnRef>
        <a:fillRef idx="1001">
          <a:schemeClr val="dk2"/>
        </a:fillRef>
        <a:effectRef idx="2">
          <a:schemeClr val="accent1"/>
        </a:effectRef>
        <a:fontRef idx="minor">
          <a:schemeClr val="lt1"/>
        </a:fontRef>
      </xdr:style>
      <xdr:txBody>
        <a:bodyPr vertOverflow="clip" rtlCol="0" anchor="ctr"/>
        <a:lstStyle/>
        <a:p>
          <a:pPr algn="r"/>
          <a:endParaRPr lang="en-US" sz="1800" b="1" cap="none" spc="0">
            <a:ln w="19050">
              <a:solidFill>
                <a:schemeClr val="tx2">
                  <a:tint val="1000"/>
                </a:schemeClr>
              </a:solidFill>
              <a:prstDash val="solid"/>
            </a:ln>
            <a:solidFill>
              <a:srgbClr val="333300"/>
            </a:solidFill>
            <a:effectLst>
              <a:outerShdw blurRad="50000" dist="50800" dir="7500000" algn="tl">
                <a:srgbClr val="000000">
                  <a:shade val="5000"/>
                  <a:alpha val="35000"/>
                </a:srgbClr>
              </a:outerShdw>
            </a:effectLst>
            <a:latin typeface="Antique Olive Compact" pitchFamily="34" charset="0"/>
            <a:cs typeface="Arial" pitchFamily="34" charset="0"/>
          </a:endParaRPr>
        </a:p>
      </xdr:txBody>
    </xdr:sp>
    <xdr:clientData/>
  </xdr:twoCellAnchor>
  <xdr:twoCellAnchor>
    <xdr:from>
      <xdr:col>0</xdr:col>
      <xdr:colOff>550333</xdr:colOff>
      <xdr:row>23</xdr:row>
      <xdr:rowOff>70036</xdr:rowOff>
    </xdr:from>
    <xdr:to>
      <xdr:col>13</xdr:col>
      <xdr:colOff>52916</xdr:colOff>
      <xdr:row>29</xdr:row>
      <xdr:rowOff>21167</xdr:rowOff>
    </xdr:to>
    <xdr:sp macro="" textlink="">
      <xdr:nvSpPr>
        <xdr:cNvPr id="12" name="Rounded Rectangle 11"/>
        <xdr:cNvSpPr/>
      </xdr:nvSpPr>
      <xdr:spPr>
        <a:xfrm>
          <a:off x="550333" y="5488703"/>
          <a:ext cx="6699250" cy="1115297"/>
        </a:xfrm>
        <a:prstGeom prst="roundRect">
          <a:avLst/>
        </a:prstGeom>
        <a:solidFill>
          <a:srgbClr val="0070C0"/>
        </a:solidFill>
        <a:ln>
          <a:noFill/>
        </a:ln>
        <a:effectLst>
          <a:glow rad="139700">
            <a:schemeClr val="accent1">
              <a:satMod val="175000"/>
              <a:alpha val="40000"/>
            </a:schemeClr>
          </a:glow>
          <a:outerShdw blurRad="152400" dist="317500" dir="5400000" sx="90000" sy="-19000" rotWithShape="0">
            <a:prstClr val="black">
              <a:alpha val="15000"/>
            </a:prstClr>
          </a:outerShdw>
        </a:effectLst>
        <a:scene3d>
          <a:camera prst="orthographicFront">
            <a:rot lat="0" lon="0" rev="0"/>
          </a:camera>
          <a:lightRig rig="brightRoom" dir="t"/>
        </a:scene3d>
        <a:sp3d contourW="12700" prstMaterial="metal">
          <a:bevelT w="38100" h="57150" prst="artDeco"/>
          <a:contourClr>
            <a:schemeClr val="tx2"/>
          </a:contourClr>
        </a:sp3d>
      </xdr:spPr>
      <xdr:style>
        <a:lnRef idx="1">
          <a:schemeClr val="accent1"/>
        </a:lnRef>
        <a:fillRef idx="1001">
          <a:schemeClr val="dk2"/>
        </a:fillRef>
        <a:effectRef idx="2">
          <a:schemeClr val="accent1"/>
        </a:effectRef>
        <a:fontRef idx="minor">
          <a:schemeClr val="lt1"/>
        </a:fontRef>
      </xdr:style>
      <xdr:txBody>
        <a:bodyPr vertOverflow="clip" rtlCol="0" anchor="ctr"/>
        <a:lstStyle/>
        <a:p>
          <a:pPr algn="ctr"/>
          <a:r>
            <a:rPr lang="en-US" sz="1000" b="1" cap="none" spc="0">
              <a:ln w="19050">
                <a:noFill/>
                <a:prstDash val="solid"/>
              </a:ln>
              <a:solidFill>
                <a:schemeClr val="bg1"/>
              </a:solidFill>
              <a:effectLst/>
              <a:latin typeface="Arial" pitchFamily="34" charset="0"/>
              <a:cs typeface="Arial" pitchFamily="34" charset="0"/>
            </a:rPr>
            <a:t>Institut Pendidikan Guru Malaysia</a:t>
          </a:r>
        </a:p>
        <a:p>
          <a:pPr algn="ctr"/>
          <a:r>
            <a:rPr lang="en-US" sz="1000" b="1" cap="none" spc="0">
              <a:ln w="19050">
                <a:noFill/>
                <a:prstDash val="solid"/>
              </a:ln>
              <a:solidFill>
                <a:schemeClr val="bg1"/>
              </a:solidFill>
              <a:effectLst/>
              <a:latin typeface="Arial" pitchFamily="34" charset="0"/>
              <a:cs typeface="Arial" pitchFamily="34" charset="0"/>
            </a:rPr>
            <a:t>Kementerian Pendidikan Malaysia</a:t>
          </a:r>
        </a:p>
        <a:p>
          <a:pPr algn="ctr"/>
          <a:r>
            <a:rPr lang="en-US" sz="1000" b="1" cap="none" spc="0">
              <a:ln w="19050">
                <a:noFill/>
                <a:prstDash val="solid"/>
              </a:ln>
              <a:solidFill>
                <a:schemeClr val="bg1"/>
              </a:solidFill>
              <a:effectLst/>
              <a:latin typeface="Arial" pitchFamily="34" charset="0"/>
              <a:cs typeface="Arial" pitchFamily="34" charset="0"/>
            </a:rPr>
            <a:t>Aras 1, Enterprise Building 3 </a:t>
          </a:r>
        </a:p>
        <a:p>
          <a:pPr algn="ctr"/>
          <a:r>
            <a:rPr lang="en-US" sz="1000" b="1" cap="none" spc="0">
              <a:ln w="19050">
                <a:noFill/>
                <a:prstDash val="solid"/>
              </a:ln>
              <a:solidFill>
                <a:schemeClr val="bg1"/>
              </a:solidFill>
              <a:effectLst/>
              <a:latin typeface="Arial" pitchFamily="34" charset="0"/>
              <a:cs typeface="Arial" pitchFamily="34" charset="0"/>
            </a:rPr>
            <a:t>Blok 2200, Jalan Persiaran Apec, Cyber 6 </a:t>
          </a:r>
        </a:p>
        <a:p>
          <a:pPr algn="ctr"/>
          <a:r>
            <a:rPr lang="en-US" sz="1000" b="1" cap="none" spc="0">
              <a:ln w="19050">
                <a:noFill/>
                <a:prstDash val="solid"/>
              </a:ln>
              <a:solidFill>
                <a:schemeClr val="bg1"/>
              </a:solidFill>
              <a:effectLst/>
              <a:latin typeface="Arial" pitchFamily="34" charset="0"/>
              <a:cs typeface="Arial" pitchFamily="34" charset="0"/>
            </a:rPr>
            <a:t>63000 CYBERJAYA</a:t>
          </a:r>
        </a:p>
        <a:p>
          <a:pPr algn="ctr"/>
          <a:r>
            <a:rPr lang="en-US" sz="1000" b="1" cap="none" spc="0">
              <a:ln w="19050">
                <a:noFill/>
                <a:prstDash val="solid"/>
              </a:ln>
              <a:solidFill>
                <a:schemeClr val="bg1"/>
              </a:solidFill>
              <a:effectLst/>
              <a:latin typeface="Arial" pitchFamily="34" charset="0"/>
              <a:cs typeface="Arial" pitchFamily="34" charset="0"/>
            </a:rPr>
            <a:t>Tel: 03-83126600</a:t>
          </a:r>
        </a:p>
      </xdr:txBody>
    </xdr:sp>
    <xdr:clientData/>
  </xdr:twoCellAnchor>
  <xdr:twoCellAnchor>
    <xdr:from>
      <xdr:col>8</xdr:col>
      <xdr:colOff>571495</xdr:colOff>
      <xdr:row>17</xdr:row>
      <xdr:rowOff>31752</xdr:rowOff>
    </xdr:from>
    <xdr:to>
      <xdr:col>11</xdr:col>
      <xdr:colOff>328079</xdr:colOff>
      <xdr:row>18</xdr:row>
      <xdr:rowOff>148167</xdr:rowOff>
    </xdr:to>
    <xdr:sp macro="" textlink="">
      <xdr:nvSpPr>
        <xdr:cNvPr id="8" name="Rounded Rectangle 7">
          <a:hlinkClick xmlns:r="http://schemas.openxmlformats.org/officeDocument/2006/relationships" r:id="rId1"/>
        </xdr:cNvPr>
        <xdr:cNvSpPr/>
      </xdr:nvSpPr>
      <xdr:spPr>
        <a:xfrm>
          <a:off x="4698995" y="4212169"/>
          <a:ext cx="1598084" cy="306915"/>
        </a:xfrm>
        <a:prstGeom prst="roundRect">
          <a:avLst/>
        </a:prstGeom>
        <a:ln>
          <a:noFill/>
        </a:ln>
        <a:effectLst>
          <a:innerShdw blurRad="63500" dist="50800" dir="8100000">
            <a:prstClr val="black">
              <a:alpha val="50000"/>
            </a:prstClr>
          </a:innerShdw>
        </a:effectLst>
        <a:scene3d>
          <a:camera prst="orthographicFront">
            <a:rot lat="0" lon="0" rev="0"/>
          </a:camera>
          <a:lightRig rig="contrasting" dir="t">
            <a:rot lat="0" lon="0" rev="1500000"/>
          </a:lightRig>
        </a:scene3d>
        <a:sp3d prstMaterial="metal">
          <a:bevelT w="88900" h="88900"/>
        </a:sp3d>
      </xdr:spPr>
      <xdr:style>
        <a:lnRef idx="0">
          <a:schemeClr val="accent1"/>
        </a:lnRef>
        <a:fillRef idx="3">
          <a:schemeClr val="accent1"/>
        </a:fillRef>
        <a:effectRef idx="3">
          <a:schemeClr val="accent1"/>
        </a:effectRef>
        <a:fontRef idx="minor">
          <a:schemeClr val="lt1"/>
        </a:fontRef>
      </xdr:style>
      <xdr:txBody>
        <a:bodyPr vertOverflow="clip" rtlCol="0" anchor="ctr">
          <a:scene3d>
            <a:camera prst="orthographicFront"/>
            <a:lightRig rig="soft" dir="t">
              <a:rot lat="0" lon="0" rev="10800000"/>
            </a:lightRig>
          </a:scene3d>
          <a:sp3d>
            <a:bevelT w="27940" h="12700"/>
            <a:contourClr>
              <a:srgbClr val="DDDDDD"/>
            </a:contourClr>
          </a:sp3d>
        </a:bodyPr>
        <a:lstStyle/>
        <a:p>
          <a:pPr algn="ctr"/>
          <a:r>
            <a:rPr lang="en-US" sz="1200" b="1" cap="none" spc="150">
              <a:ln w="11430"/>
              <a:solidFill>
                <a:srgbClr val="F8F8F8"/>
              </a:solidFill>
              <a:effectLst>
                <a:outerShdw blurRad="25400" algn="tl" rotWithShape="0">
                  <a:srgbClr val="000000">
                    <a:alpha val="43000"/>
                  </a:srgbClr>
                </a:outerShdw>
              </a:effectLst>
              <a:latin typeface="Arial" pitchFamily="34" charset="0"/>
              <a:cs typeface="Arial" pitchFamily="34" charset="0"/>
            </a:rPr>
            <a:t>LOGIN SISTEM</a:t>
          </a:r>
        </a:p>
      </xdr:txBody>
    </xdr:sp>
    <xdr:clientData/>
  </xdr:twoCellAnchor>
  <xdr:twoCellAnchor editAs="oneCell">
    <xdr:from>
      <xdr:col>0</xdr:col>
      <xdr:colOff>560917</xdr:colOff>
      <xdr:row>1</xdr:row>
      <xdr:rowOff>0</xdr:rowOff>
    </xdr:from>
    <xdr:to>
      <xdr:col>13</xdr:col>
      <xdr:colOff>95250</xdr:colOff>
      <xdr:row>7</xdr:row>
      <xdr:rowOff>52915</xdr:rowOff>
    </xdr:to>
    <xdr:pic>
      <xdr:nvPicPr>
        <xdr:cNvPr id="15" name="Picture 14" descr="headercth2.JPG"/>
        <xdr:cNvPicPr>
          <a:picLocks noChangeAspect="1"/>
        </xdr:cNvPicPr>
      </xdr:nvPicPr>
      <xdr:blipFill>
        <a:blip xmlns:r="http://schemas.openxmlformats.org/officeDocument/2006/relationships" r:embed="rId2" cstate="print">
          <a:lum bright="70000" contrast="-70000"/>
        </a:blip>
        <a:stretch>
          <a:fillRect/>
        </a:stretch>
      </xdr:blipFill>
      <xdr:spPr>
        <a:xfrm>
          <a:off x="560917" y="179917"/>
          <a:ext cx="6731000" cy="113241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19050</xdr:colOff>
      <xdr:row>2</xdr:row>
      <xdr:rowOff>38100</xdr:rowOff>
    </xdr:from>
    <xdr:to>
      <xdr:col>3</xdr:col>
      <xdr:colOff>9525</xdr:colOff>
      <xdr:row>5</xdr:row>
      <xdr:rowOff>19050</xdr:rowOff>
    </xdr:to>
    <xdr:pic>
      <xdr:nvPicPr>
        <xdr:cNvPr id="3086" name="Picture 8" descr="jata.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8650" y="400050"/>
          <a:ext cx="666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21165</xdr:colOff>
      <xdr:row>2</xdr:row>
      <xdr:rowOff>1</xdr:rowOff>
    </xdr:from>
    <xdr:to>
      <xdr:col>6</xdr:col>
      <xdr:colOff>368758</xdr:colOff>
      <xdr:row>6</xdr:row>
      <xdr:rowOff>0</xdr:rowOff>
    </xdr:to>
    <xdr:pic>
      <xdr:nvPicPr>
        <xdr:cNvPr id="17" name="Picture 16" descr="Logo IPG baru.jpg"/>
        <xdr:cNvPicPr>
          <a:picLocks noChangeAspect="1"/>
        </xdr:cNvPicPr>
      </xdr:nvPicPr>
      <xdr:blipFill>
        <a:blip xmlns:r="http://schemas.openxmlformats.org/officeDocument/2006/relationships" r:embed="rId4" cstate="print"/>
        <a:stretch>
          <a:fillRect/>
        </a:stretch>
      </xdr:blipFill>
      <xdr:spPr>
        <a:xfrm>
          <a:off x="1312332" y="359834"/>
          <a:ext cx="2189093" cy="719666"/>
        </a:xfrm>
        <a:prstGeom prst="rect">
          <a:avLst/>
        </a:prstGeom>
        <a:ln>
          <a:noFill/>
        </a:ln>
        <a:effectLst>
          <a:softEdge rad="112500"/>
        </a:effectLst>
      </xdr:spPr>
    </xdr:pic>
    <xdr:clientData/>
  </xdr:twoCellAnchor>
  <xdr:twoCellAnchor editAs="oneCell">
    <xdr:from>
      <xdr:col>6</xdr:col>
      <xdr:colOff>285750</xdr:colOff>
      <xdr:row>0</xdr:row>
      <xdr:rowOff>84665</xdr:rowOff>
    </xdr:from>
    <xdr:to>
      <xdr:col>13</xdr:col>
      <xdr:colOff>158750</xdr:colOff>
      <xdr:row>7</xdr:row>
      <xdr:rowOff>180192</xdr:rowOff>
    </xdr:to>
    <xdr:pic>
      <xdr:nvPicPr>
        <xdr:cNvPr id="22" name="Picture 21" descr="test1.jpg"/>
        <xdr:cNvPicPr>
          <a:picLocks noChangeAspect="1"/>
        </xdr:cNvPicPr>
      </xdr:nvPicPr>
      <xdr:blipFill>
        <a:blip xmlns:r="http://schemas.openxmlformats.org/officeDocument/2006/relationships" r:embed="rId5" cstate="print"/>
        <a:stretch>
          <a:fillRect/>
        </a:stretch>
      </xdr:blipFill>
      <xdr:spPr>
        <a:xfrm>
          <a:off x="3418417" y="84665"/>
          <a:ext cx="3937000" cy="1354944"/>
        </a:xfrm>
        <a:prstGeom prst="rect">
          <a:avLst/>
        </a:prstGeom>
        <a:ln>
          <a:noFill/>
        </a:ln>
        <a:effectLst>
          <a:softEdge rad="127000"/>
        </a:effectLst>
      </xdr:spPr>
    </xdr:pic>
    <xdr:clientData/>
  </xdr:twoCellAnchor>
  <xdr:twoCellAnchor>
    <xdr:from>
      <xdr:col>7</xdr:col>
      <xdr:colOff>179917</xdr:colOff>
      <xdr:row>1</xdr:row>
      <xdr:rowOff>150657</xdr:rowOff>
    </xdr:from>
    <xdr:to>
      <xdr:col>12</xdr:col>
      <xdr:colOff>74082</xdr:colOff>
      <xdr:row>4</xdr:row>
      <xdr:rowOff>10582</xdr:rowOff>
    </xdr:to>
    <xdr:sp macro="" textlink="">
      <xdr:nvSpPr>
        <xdr:cNvPr id="7" name="Rounded Rectangle 6"/>
        <xdr:cNvSpPr/>
      </xdr:nvSpPr>
      <xdr:spPr>
        <a:xfrm>
          <a:off x="3926417" y="330574"/>
          <a:ext cx="2730498" cy="39967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SISTEM</a:t>
          </a: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 PENARAFAN </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xdr:from>
      <xdr:col>6</xdr:col>
      <xdr:colOff>428625</xdr:colOff>
      <xdr:row>3</xdr:row>
      <xdr:rowOff>144309</xdr:rowOff>
    </xdr:from>
    <xdr:to>
      <xdr:col>12</xdr:col>
      <xdr:colOff>504825</xdr:colOff>
      <xdr:row>6</xdr:row>
      <xdr:rowOff>10584</xdr:rowOff>
    </xdr:to>
    <xdr:sp macro="" textlink="">
      <xdr:nvSpPr>
        <xdr:cNvPr id="14" name="Rounded Rectangle 13"/>
        <xdr:cNvSpPr/>
      </xdr:nvSpPr>
      <xdr:spPr>
        <a:xfrm>
          <a:off x="3543300" y="687234"/>
          <a:ext cx="3505200" cy="409200"/>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INSTITUT PENDIDIKAN GURU</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181840</xdr:colOff>
      <xdr:row>6</xdr:row>
      <xdr:rowOff>164521</xdr:rowOff>
    </xdr:from>
    <xdr:to>
      <xdr:col>7</xdr:col>
      <xdr:colOff>112567</xdr:colOff>
      <xdr:row>7</xdr:row>
      <xdr:rowOff>19740</xdr:rowOff>
    </xdr:to>
    <xdr:sp macro="" textlink="">
      <xdr:nvSpPr>
        <xdr:cNvPr id="80" name="Rectangle 79"/>
        <xdr:cNvSpPr/>
      </xdr:nvSpPr>
      <xdr:spPr>
        <a:xfrm>
          <a:off x="588817" y="1307521"/>
          <a:ext cx="6199909" cy="45719"/>
        </a:xfrm>
        <a:prstGeom prst="rect">
          <a:avLst/>
        </a:prstGeom>
        <a:solidFill>
          <a:srgbClr val="00206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050" b="1">
            <a:latin typeface="Arial" pitchFamily="34" charset="0"/>
            <a:cs typeface="Arial" pitchFamily="34" charset="0"/>
          </a:endParaRPr>
        </a:p>
      </xdr:txBody>
    </xdr:sp>
    <xdr:clientData/>
  </xdr:twoCellAnchor>
  <xdr:twoCellAnchor>
    <xdr:from>
      <xdr:col>7</xdr:col>
      <xdr:colOff>710038</xdr:colOff>
      <xdr:row>8</xdr:row>
      <xdr:rowOff>25973</xdr:rowOff>
    </xdr:from>
    <xdr:to>
      <xdr:col>7</xdr:col>
      <xdr:colOff>935173</xdr:colOff>
      <xdr:row>8</xdr:row>
      <xdr:rowOff>44261</xdr:rowOff>
    </xdr:to>
    <xdr:sp macro="" textlink="">
      <xdr:nvSpPr>
        <xdr:cNvPr id="78" name="Rectangle 77"/>
        <xdr:cNvSpPr/>
      </xdr:nvSpPr>
      <xdr:spPr>
        <a:xfrm>
          <a:off x="7386197" y="1549973"/>
          <a:ext cx="225135" cy="18288"/>
        </a:xfrm>
        <a:prstGeom prst="rect">
          <a:avLst/>
        </a:prstGeom>
        <a:solidFill>
          <a:srgbClr val="00206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050" b="1">
            <a:latin typeface="Arial" pitchFamily="34" charset="0"/>
            <a:cs typeface="Arial" pitchFamily="34" charset="0"/>
          </a:endParaRPr>
        </a:p>
      </xdr:txBody>
    </xdr:sp>
    <xdr:clientData/>
  </xdr:twoCellAnchor>
  <xdr:twoCellAnchor>
    <xdr:from>
      <xdr:col>7</xdr:col>
      <xdr:colOff>736023</xdr:colOff>
      <xdr:row>6</xdr:row>
      <xdr:rowOff>155864</xdr:rowOff>
    </xdr:from>
    <xdr:to>
      <xdr:col>7</xdr:col>
      <xdr:colOff>961158</xdr:colOff>
      <xdr:row>6</xdr:row>
      <xdr:rowOff>174152</xdr:rowOff>
    </xdr:to>
    <xdr:sp macro="" textlink="">
      <xdr:nvSpPr>
        <xdr:cNvPr id="77" name="Rectangle 76"/>
        <xdr:cNvSpPr/>
      </xdr:nvSpPr>
      <xdr:spPr>
        <a:xfrm>
          <a:off x="7412182" y="1298864"/>
          <a:ext cx="225135" cy="18288"/>
        </a:xfrm>
        <a:prstGeom prst="rect">
          <a:avLst/>
        </a:prstGeom>
        <a:solidFill>
          <a:srgbClr val="00206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050" b="1">
            <a:latin typeface="Arial" pitchFamily="34" charset="0"/>
            <a:cs typeface="Arial" pitchFamily="34" charset="0"/>
          </a:endParaRPr>
        </a:p>
      </xdr:txBody>
    </xdr:sp>
    <xdr:clientData/>
  </xdr:twoCellAnchor>
  <xdr:twoCellAnchor>
    <xdr:from>
      <xdr:col>7</xdr:col>
      <xdr:colOff>732553</xdr:colOff>
      <xdr:row>5</xdr:row>
      <xdr:rowOff>48492</xdr:rowOff>
    </xdr:from>
    <xdr:to>
      <xdr:col>7</xdr:col>
      <xdr:colOff>957688</xdr:colOff>
      <xdr:row>5</xdr:row>
      <xdr:rowOff>66780</xdr:rowOff>
    </xdr:to>
    <xdr:sp macro="" textlink="">
      <xdr:nvSpPr>
        <xdr:cNvPr id="79" name="Rectangle 78"/>
        <xdr:cNvSpPr/>
      </xdr:nvSpPr>
      <xdr:spPr>
        <a:xfrm>
          <a:off x="7408712" y="1000992"/>
          <a:ext cx="225135" cy="18288"/>
        </a:xfrm>
        <a:prstGeom prst="rect">
          <a:avLst/>
        </a:prstGeom>
        <a:solidFill>
          <a:srgbClr val="00206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050" b="1">
            <a:latin typeface="Arial" pitchFamily="34" charset="0"/>
            <a:cs typeface="Arial" pitchFamily="34" charset="0"/>
          </a:endParaRPr>
        </a:p>
      </xdr:txBody>
    </xdr:sp>
    <xdr:clientData/>
  </xdr:twoCellAnchor>
  <xdr:twoCellAnchor>
    <xdr:from>
      <xdr:col>7</xdr:col>
      <xdr:colOff>710038</xdr:colOff>
      <xdr:row>3</xdr:row>
      <xdr:rowOff>129887</xdr:rowOff>
    </xdr:from>
    <xdr:to>
      <xdr:col>7</xdr:col>
      <xdr:colOff>935173</xdr:colOff>
      <xdr:row>3</xdr:row>
      <xdr:rowOff>148175</xdr:rowOff>
    </xdr:to>
    <xdr:sp macro="" textlink="">
      <xdr:nvSpPr>
        <xdr:cNvPr id="76" name="Rectangle 75"/>
        <xdr:cNvSpPr/>
      </xdr:nvSpPr>
      <xdr:spPr>
        <a:xfrm>
          <a:off x="7386197" y="701387"/>
          <a:ext cx="225135" cy="18288"/>
        </a:xfrm>
        <a:prstGeom prst="rect">
          <a:avLst/>
        </a:prstGeom>
        <a:solidFill>
          <a:srgbClr val="00206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050" b="1">
            <a:latin typeface="Arial" pitchFamily="34" charset="0"/>
            <a:cs typeface="Arial" pitchFamily="34" charset="0"/>
          </a:endParaRPr>
        </a:p>
      </xdr:txBody>
    </xdr:sp>
    <xdr:clientData/>
  </xdr:twoCellAnchor>
  <xdr:twoCellAnchor>
    <xdr:from>
      <xdr:col>7</xdr:col>
      <xdr:colOff>710046</xdr:colOff>
      <xdr:row>2</xdr:row>
      <xdr:rowOff>60613</xdr:rowOff>
    </xdr:from>
    <xdr:to>
      <xdr:col>7</xdr:col>
      <xdr:colOff>935181</xdr:colOff>
      <xdr:row>2</xdr:row>
      <xdr:rowOff>78901</xdr:rowOff>
    </xdr:to>
    <xdr:sp macro="" textlink="">
      <xdr:nvSpPr>
        <xdr:cNvPr id="54" name="Rectangle 53"/>
        <xdr:cNvSpPr/>
      </xdr:nvSpPr>
      <xdr:spPr>
        <a:xfrm>
          <a:off x="7386205" y="441613"/>
          <a:ext cx="225135" cy="18288"/>
        </a:xfrm>
        <a:prstGeom prst="rect">
          <a:avLst/>
        </a:prstGeom>
        <a:solidFill>
          <a:srgbClr val="00206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050" b="1">
            <a:latin typeface="Arial" pitchFamily="34" charset="0"/>
            <a:cs typeface="Arial" pitchFamily="34" charset="0"/>
          </a:endParaRPr>
        </a:p>
      </xdr:txBody>
    </xdr:sp>
    <xdr:clientData/>
  </xdr:twoCellAnchor>
  <xdr:twoCellAnchor>
    <xdr:from>
      <xdr:col>7</xdr:col>
      <xdr:colOff>285750</xdr:colOff>
      <xdr:row>6</xdr:row>
      <xdr:rowOff>168851</xdr:rowOff>
    </xdr:from>
    <xdr:to>
      <xdr:col>7</xdr:col>
      <xdr:colOff>701386</xdr:colOff>
      <xdr:row>7</xdr:row>
      <xdr:rowOff>24071</xdr:rowOff>
    </xdr:to>
    <xdr:sp macro="" textlink="">
      <xdr:nvSpPr>
        <xdr:cNvPr id="23" name="Rectangle 22"/>
        <xdr:cNvSpPr/>
      </xdr:nvSpPr>
      <xdr:spPr>
        <a:xfrm>
          <a:off x="6961909" y="1311851"/>
          <a:ext cx="415636" cy="45720"/>
        </a:xfrm>
        <a:prstGeom prst="rect">
          <a:avLst/>
        </a:prstGeom>
        <a:solidFill>
          <a:srgbClr val="00206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050" b="1">
            <a:latin typeface="Arial" pitchFamily="34" charset="0"/>
            <a:cs typeface="Arial" pitchFamily="34" charset="0"/>
          </a:endParaRPr>
        </a:p>
      </xdr:txBody>
    </xdr:sp>
    <xdr:clientData/>
  </xdr:twoCellAnchor>
  <xdr:twoCellAnchor>
    <xdr:from>
      <xdr:col>0</xdr:col>
      <xdr:colOff>66484</xdr:colOff>
      <xdr:row>6</xdr:row>
      <xdr:rowOff>90922</xdr:rowOff>
    </xdr:from>
    <xdr:to>
      <xdr:col>1</xdr:col>
      <xdr:colOff>1250563</xdr:colOff>
      <xdr:row>7</xdr:row>
      <xdr:rowOff>101590</xdr:rowOff>
    </xdr:to>
    <xdr:sp macro="" textlink="">
      <xdr:nvSpPr>
        <xdr:cNvPr id="12" name="Rounded Rectangle 11">
          <a:hlinkClick xmlns:r="http://schemas.openxmlformats.org/officeDocument/2006/relationships" r:id="rId1"/>
        </xdr:cNvPr>
        <xdr:cNvSpPr/>
      </xdr:nvSpPr>
      <xdr:spPr>
        <a:xfrm>
          <a:off x="66484" y="1233922"/>
          <a:ext cx="1591056" cy="201168"/>
        </a:xfrm>
        <a:prstGeom prst="roundRect">
          <a:avLst/>
        </a:prstGeom>
        <a:solidFill>
          <a:schemeClr val="accent1"/>
        </a:solidFill>
        <a:ln/>
        <a:scene3d>
          <a:camera prst="orthographicFront"/>
          <a:lightRig rig="morning" dir="t"/>
        </a:scene3d>
        <a:sp3d prstMaterial="dkEdge">
          <a:bevelT w="165100" prst="coolSlant"/>
        </a:sp3d>
      </xdr:spPr>
      <xdr:style>
        <a:lnRef idx="3">
          <a:schemeClr val="lt1"/>
        </a:lnRef>
        <a:fillRef idx="1">
          <a:schemeClr val="accent3"/>
        </a:fillRef>
        <a:effectRef idx="1">
          <a:schemeClr val="accent3"/>
        </a:effectRef>
        <a:fontRef idx="minor">
          <a:schemeClr val="lt1"/>
        </a:fontRef>
      </xdr:style>
      <xdr:txBody>
        <a:bodyPr vertOverflow="clip" rtlCol="0" anchor="ctr"/>
        <a:lstStyle/>
        <a:p>
          <a:pPr algn="ctr"/>
          <a:r>
            <a:rPr lang="en-US" sz="1050" b="1">
              <a:latin typeface="Arial" pitchFamily="34" charset="0"/>
              <a:cs typeface="Arial" pitchFamily="34" charset="0"/>
            </a:rPr>
            <a:t>LATAR</a:t>
          </a:r>
          <a:r>
            <a:rPr lang="en-US" sz="1050" b="1" baseline="0">
              <a:latin typeface="Arial" pitchFamily="34" charset="0"/>
              <a:cs typeface="Arial" pitchFamily="34" charset="0"/>
            </a:rPr>
            <a:t> BELAKANG</a:t>
          </a:r>
          <a:endParaRPr lang="en-US" sz="1050" b="1">
            <a:latin typeface="Arial" pitchFamily="34" charset="0"/>
            <a:cs typeface="Arial" pitchFamily="34" charset="0"/>
          </a:endParaRPr>
        </a:p>
      </xdr:txBody>
    </xdr:sp>
    <xdr:clientData/>
  </xdr:twoCellAnchor>
  <xdr:twoCellAnchor>
    <xdr:from>
      <xdr:col>1</xdr:col>
      <xdr:colOff>2266662</xdr:colOff>
      <xdr:row>6</xdr:row>
      <xdr:rowOff>82843</xdr:rowOff>
    </xdr:from>
    <xdr:to>
      <xdr:col>3</xdr:col>
      <xdr:colOff>212240</xdr:colOff>
      <xdr:row>7</xdr:row>
      <xdr:rowOff>93511</xdr:rowOff>
    </xdr:to>
    <xdr:sp macro="" textlink="">
      <xdr:nvSpPr>
        <xdr:cNvPr id="22" name="Rounded Rectangle 21">
          <a:hlinkClick xmlns:r="http://schemas.openxmlformats.org/officeDocument/2006/relationships" r:id="rId2"/>
        </xdr:cNvPr>
        <xdr:cNvSpPr/>
      </xdr:nvSpPr>
      <xdr:spPr>
        <a:xfrm>
          <a:off x="2673639" y="1225843"/>
          <a:ext cx="1591056" cy="201168"/>
        </a:xfrm>
        <a:prstGeom prst="roundRect">
          <a:avLst/>
        </a:prstGeom>
        <a:solidFill>
          <a:schemeClr val="accent1"/>
        </a:solidFill>
        <a:ln/>
        <a:scene3d>
          <a:camera prst="orthographicFront"/>
          <a:lightRig rig="morning" dir="t"/>
        </a:scene3d>
        <a:sp3d prstMaterial="dkEdge">
          <a:bevelT w="165100" prst="coolSlant"/>
        </a:sp3d>
      </xdr:spPr>
      <xdr:style>
        <a:lnRef idx="3">
          <a:schemeClr val="lt1"/>
        </a:lnRef>
        <a:fillRef idx="1">
          <a:schemeClr val="accent3"/>
        </a:fillRef>
        <a:effectRef idx="1">
          <a:schemeClr val="accent3"/>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white"/>
              </a:solidFill>
              <a:effectLst/>
              <a:uLnTx/>
              <a:uFillTx/>
              <a:latin typeface="Arial" pitchFamily="34" charset="0"/>
              <a:ea typeface="+mn-ea"/>
              <a:cs typeface="Arial" pitchFamily="34" charset="0"/>
            </a:rPr>
            <a:t>RUMUSAN MARKAH </a:t>
          </a:r>
        </a:p>
      </xdr:txBody>
    </xdr:sp>
    <xdr:clientData/>
  </xdr:twoCellAnchor>
  <xdr:twoCellAnchor editAs="oneCell">
    <xdr:from>
      <xdr:col>0</xdr:col>
      <xdr:colOff>71872</xdr:colOff>
      <xdr:row>0</xdr:row>
      <xdr:rowOff>28576</xdr:rowOff>
    </xdr:from>
    <xdr:to>
      <xdr:col>6</xdr:col>
      <xdr:colOff>306935</xdr:colOff>
      <xdr:row>6</xdr:row>
      <xdr:rowOff>30096</xdr:rowOff>
    </xdr:to>
    <xdr:pic>
      <xdr:nvPicPr>
        <xdr:cNvPr id="14" name="Picture 13" descr="headercth2.JPG"/>
        <xdr:cNvPicPr>
          <a:picLocks noChangeAspect="1"/>
        </xdr:cNvPicPr>
      </xdr:nvPicPr>
      <xdr:blipFill>
        <a:blip xmlns:r="http://schemas.openxmlformats.org/officeDocument/2006/relationships" r:embed="rId3" cstate="print">
          <a:lum bright="70000" contrast="-70000"/>
        </a:blip>
        <a:stretch>
          <a:fillRect/>
        </a:stretch>
      </xdr:blipFill>
      <xdr:spPr>
        <a:xfrm>
          <a:off x="71872" y="28576"/>
          <a:ext cx="7057159" cy="113824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404187</xdr:colOff>
      <xdr:row>1</xdr:row>
      <xdr:rowOff>59540</xdr:rowOff>
    </xdr:from>
    <xdr:to>
      <xdr:col>1</xdr:col>
      <xdr:colOff>2701868</xdr:colOff>
      <xdr:row>5</xdr:row>
      <xdr:rowOff>31574</xdr:rowOff>
    </xdr:to>
    <xdr:pic>
      <xdr:nvPicPr>
        <xdr:cNvPr id="24" name="Picture 23" descr="Logo IPG baru.jpg"/>
        <xdr:cNvPicPr>
          <a:picLocks noChangeAspect="1"/>
        </xdr:cNvPicPr>
      </xdr:nvPicPr>
      <xdr:blipFill>
        <a:blip xmlns:r="http://schemas.openxmlformats.org/officeDocument/2006/relationships" r:embed="rId4" cstate="print"/>
        <a:stretch>
          <a:fillRect/>
        </a:stretch>
      </xdr:blipFill>
      <xdr:spPr>
        <a:xfrm>
          <a:off x="811164" y="250040"/>
          <a:ext cx="2297681" cy="727754"/>
        </a:xfrm>
        <a:prstGeom prst="rect">
          <a:avLst/>
        </a:prstGeom>
        <a:ln>
          <a:noFill/>
        </a:ln>
        <a:effectLst>
          <a:softEdge rad="112500"/>
        </a:effectLst>
      </xdr:spPr>
    </xdr:pic>
    <xdr:clientData/>
  </xdr:twoCellAnchor>
  <xdr:twoCellAnchor editAs="oneCell">
    <xdr:from>
      <xdr:col>1</xdr:col>
      <xdr:colOff>2548371</xdr:colOff>
      <xdr:row>0</xdr:row>
      <xdr:rowOff>57150</xdr:rowOff>
    </xdr:from>
    <xdr:to>
      <xdr:col>6</xdr:col>
      <xdr:colOff>306935</xdr:colOff>
      <xdr:row>5</xdr:row>
      <xdr:rowOff>187255</xdr:rowOff>
    </xdr:to>
    <xdr:pic>
      <xdr:nvPicPr>
        <xdr:cNvPr id="25" name="Picture 24" descr="test1.jpg"/>
        <xdr:cNvPicPr>
          <a:picLocks noChangeAspect="1"/>
        </xdr:cNvPicPr>
      </xdr:nvPicPr>
      <xdr:blipFill>
        <a:blip xmlns:r="http://schemas.openxmlformats.org/officeDocument/2006/relationships" r:embed="rId5" cstate="print"/>
        <a:stretch>
          <a:fillRect/>
        </a:stretch>
      </xdr:blipFill>
      <xdr:spPr>
        <a:xfrm>
          <a:off x="2955348" y="57150"/>
          <a:ext cx="4173683" cy="1076325"/>
        </a:xfrm>
        <a:prstGeom prst="rect">
          <a:avLst/>
        </a:prstGeom>
        <a:ln>
          <a:noFill/>
        </a:ln>
        <a:effectLst>
          <a:softEdge rad="127000"/>
        </a:effectLst>
      </xdr:spPr>
    </xdr:pic>
    <xdr:clientData/>
  </xdr:twoCellAnchor>
  <xdr:twoCellAnchor>
    <xdr:from>
      <xdr:col>2</xdr:col>
      <xdr:colOff>340880</xdr:colOff>
      <xdr:row>1</xdr:row>
      <xdr:rowOff>102568</xdr:rowOff>
    </xdr:from>
    <xdr:to>
      <xdr:col>5</xdr:col>
      <xdr:colOff>655203</xdr:colOff>
      <xdr:row>3</xdr:row>
      <xdr:rowOff>34638</xdr:rowOff>
    </xdr:to>
    <xdr:sp macro="" textlink="">
      <xdr:nvSpPr>
        <xdr:cNvPr id="26" name="Rounded Rectangle 25"/>
        <xdr:cNvSpPr/>
      </xdr:nvSpPr>
      <xdr:spPr>
        <a:xfrm>
          <a:off x="3518766" y="293068"/>
          <a:ext cx="2860096" cy="313070"/>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n-US" sz="1800" b="1" strike="noStrike"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pitchFamily="34" charset="0"/>
              <a:cs typeface="Arial" pitchFamily="34" charset="0"/>
            </a:rPr>
            <a:t>SISTEM</a:t>
          </a:r>
          <a:r>
            <a:rPr lang="en-US" sz="1800" b="1" strike="noStrike"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pitchFamily="34" charset="0"/>
              <a:cs typeface="Arial" pitchFamily="34" charset="0"/>
            </a:rPr>
            <a:t> PENARAFAN </a:t>
          </a:r>
          <a:endParaRPr lang="en-US" sz="1800" b="1" strike="noStrike"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pitchFamily="34" charset="0"/>
            <a:cs typeface="Arial" pitchFamily="34" charset="0"/>
          </a:endParaRPr>
        </a:p>
      </xdr:txBody>
    </xdr:sp>
    <xdr:clientData/>
  </xdr:twoCellAnchor>
  <xdr:twoCellAnchor>
    <xdr:from>
      <xdr:col>2</xdr:col>
      <xdr:colOff>45894</xdr:colOff>
      <xdr:row>3</xdr:row>
      <xdr:rowOff>23268</xdr:rowOff>
    </xdr:from>
    <xdr:to>
      <xdr:col>7</xdr:col>
      <xdr:colOff>192262</xdr:colOff>
      <xdr:row>4</xdr:row>
      <xdr:rowOff>147205</xdr:rowOff>
    </xdr:to>
    <xdr:sp macro="" textlink="">
      <xdr:nvSpPr>
        <xdr:cNvPr id="27" name="Rounded Rectangle 26"/>
        <xdr:cNvSpPr/>
      </xdr:nvSpPr>
      <xdr:spPr>
        <a:xfrm>
          <a:off x="3223780" y="594768"/>
          <a:ext cx="3644641" cy="314437"/>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n-US" sz="1800" b="1" strike="noStrike"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pitchFamily="34" charset="0"/>
              <a:cs typeface="Arial" pitchFamily="34" charset="0"/>
            </a:rPr>
            <a:t>INSTITUT PENDIDIKAN GURU</a:t>
          </a:r>
          <a:endParaRPr lang="en-US" sz="1800" b="1" strike="noStrike"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pitchFamily="34" charset="0"/>
            <a:cs typeface="Arial" pitchFamily="34" charset="0"/>
          </a:endParaRPr>
        </a:p>
      </xdr:txBody>
    </xdr:sp>
    <xdr:clientData/>
  </xdr:twoCellAnchor>
  <xdr:twoCellAnchor editAs="oneCell">
    <xdr:from>
      <xdr:col>0</xdr:col>
      <xdr:colOff>142875</xdr:colOff>
      <xdr:row>1</xdr:row>
      <xdr:rowOff>161925</xdr:rowOff>
    </xdr:from>
    <xdr:to>
      <xdr:col>1</xdr:col>
      <xdr:colOff>419100</xdr:colOff>
      <xdr:row>4</xdr:row>
      <xdr:rowOff>114300</xdr:rowOff>
    </xdr:to>
    <xdr:pic>
      <xdr:nvPicPr>
        <xdr:cNvPr id="4135" name="Picture 19" descr="jata.jp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2875" y="352425"/>
          <a:ext cx="6858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926524</xdr:colOff>
      <xdr:row>1</xdr:row>
      <xdr:rowOff>147205</xdr:rowOff>
    </xdr:from>
    <xdr:to>
      <xdr:col>8</xdr:col>
      <xdr:colOff>1728357</xdr:colOff>
      <xdr:row>2</xdr:row>
      <xdr:rowOff>164523</xdr:rowOff>
    </xdr:to>
    <xdr:sp macro="" textlink="">
      <xdr:nvSpPr>
        <xdr:cNvPr id="52" name="Rounded Rectangle 51">
          <a:hlinkClick xmlns:r="http://schemas.openxmlformats.org/officeDocument/2006/relationships" r:id="rId7"/>
        </xdr:cNvPr>
        <xdr:cNvSpPr/>
      </xdr:nvSpPr>
      <xdr:spPr>
        <a:xfrm>
          <a:off x="7602683" y="337705"/>
          <a:ext cx="2256560" cy="207818"/>
        </a:xfrm>
        <a:prstGeom prst="roundRect">
          <a:avLst/>
        </a:prstGeom>
        <a:solidFill>
          <a:srgbClr val="FFFF00"/>
        </a:solidFill>
        <a:ln cap="flat" cmpd="sng">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bevel/>
        </a:ln>
        <a:effectLst>
          <a:outerShdw blurRad="50800" dist="38100" dir="16200000" rotWithShape="0">
            <a:prstClr val="black">
              <a:alpha val="40000"/>
            </a:prstClr>
          </a:outerShdw>
        </a:effectLst>
        <a:scene3d>
          <a:camera prst="orthographicFront"/>
          <a:lightRig rig="glow" dir="t"/>
        </a:scene3d>
        <a:sp3d prstMaterial="flat">
          <a:bevelT prst="angle"/>
        </a:sp3d>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en-US" sz="1050" b="1">
              <a:solidFill>
                <a:schemeClr val="tx1"/>
              </a:solidFill>
              <a:latin typeface="Arial" pitchFamily="34" charset="0"/>
              <a:cs typeface="Arial" pitchFamily="34" charset="0"/>
            </a:rPr>
            <a:t>PELAJAR</a:t>
          </a:r>
        </a:p>
      </xdr:txBody>
    </xdr:sp>
    <xdr:clientData/>
  </xdr:twoCellAnchor>
  <xdr:twoCellAnchor>
    <xdr:from>
      <xdr:col>7</xdr:col>
      <xdr:colOff>914402</xdr:colOff>
      <xdr:row>3</xdr:row>
      <xdr:rowOff>39833</xdr:rowOff>
    </xdr:from>
    <xdr:to>
      <xdr:col>8</xdr:col>
      <xdr:colOff>1716235</xdr:colOff>
      <xdr:row>4</xdr:row>
      <xdr:rowOff>57151</xdr:rowOff>
    </xdr:to>
    <xdr:sp macro="" textlink="">
      <xdr:nvSpPr>
        <xdr:cNvPr id="53" name="Rounded Rectangle 52">
          <a:hlinkClick xmlns:r="http://schemas.openxmlformats.org/officeDocument/2006/relationships" r:id="rId8"/>
        </xdr:cNvPr>
        <xdr:cNvSpPr/>
      </xdr:nvSpPr>
      <xdr:spPr>
        <a:xfrm>
          <a:off x="7590561" y="611333"/>
          <a:ext cx="2256560" cy="207818"/>
        </a:xfrm>
        <a:prstGeom prst="roundRect">
          <a:avLst/>
        </a:prstGeom>
        <a:solidFill>
          <a:srgbClr val="FFFF00"/>
        </a:solidFill>
        <a:ln cap="flat" cmpd="sng">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bevel/>
        </a:ln>
        <a:effectLst>
          <a:outerShdw blurRad="50800" dist="38100" dir="16200000" rotWithShape="0">
            <a:prstClr val="black">
              <a:alpha val="40000"/>
            </a:prstClr>
          </a:outerShdw>
        </a:effectLst>
        <a:scene3d>
          <a:camera prst="orthographicFront"/>
          <a:lightRig rig="glow" dir="t"/>
        </a:scene3d>
        <a:sp3d prstMaterial="flat">
          <a:bevelT prst="angle"/>
        </a:sp3d>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en-US" sz="1050" b="1">
              <a:solidFill>
                <a:schemeClr val="tx1"/>
              </a:solidFill>
              <a:latin typeface="Arial" pitchFamily="34" charset="0"/>
              <a:cs typeface="Arial" pitchFamily="34" charset="0"/>
            </a:rPr>
            <a:t>SUMBER</a:t>
          </a:r>
        </a:p>
      </xdr:txBody>
    </xdr:sp>
    <xdr:clientData/>
  </xdr:twoCellAnchor>
  <xdr:twoCellAnchor>
    <xdr:from>
      <xdr:col>7</xdr:col>
      <xdr:colOff>917863</xdr:colOff>
      <xdr:row>4</xdr:row>
      <xdr:rowOff>138546</xdr:rowOff>
    </xdr:from>
    <xdr:to>
      <xdr:col>8</xdr:col>
      <xdr:colOff>1719696</xdr:colOff>
      <xdr:row>5</xdr:row>
      <xdr:rowOff>155864</xdr:rowOff>
    </xdr:to>
    <xdr:sp macro="" textlink="">
      <xdr:nvSpPr>
        <xdr:cNvPr id="63" name="Rounded Rectangle 62">
          <a:hlinkClick xmlns:r="http://schemas.openxmlformats.org/officeDocument/2006/relationships" r:id="rId9"/>
        </xdr:cNvPr>
        <xdr:cNvSpPr/>
      </xdr:nvSpPr>
      <xdr:spPr>
        <a:xfrm>
          <a:off x="7594022" y="900546"/>
          <a:ext cx="2256560" cy="207818"/>
        </a:xfrm>
        <a:prstGeom prst="roundRect">
          <a:avLst/>
        </a:prstGeom>
        <a:solidFill>
          <a:srgbClr val="FFFF00"/>
        </a:solidFill>
        <a:ln cap="flat" cmpd="sng">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bevel/>
        </a:ln>
        <a:effectLst>
          <a:outerShdw blurRad="50800" dist="38100" dir="16200000" rotWithShape="0">
            <a:prstClr val="black">
              <a:alpha val="40000"/>
            </a:prstClr>
          </a:outerShdw>
        </a:effectLst>
        <a:scene3d>
          <a:camera prst="orthographicFront"/>
          <a:lightRig rig="glow" dir="t"/>
        </a:scene3d>
        <a:sp3d prstMaterial="flat">
          <a:bevelT prst="angle"/>
        </a:sp3d>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en-US" sz="1050" b="1">
              <a:solidFill>
                <a:schemeClr val="tx1"/>
              </a:solidFill>
              <a:latin typeface="Arial" pitchFamily="34" charset="0"/>
              <a:cs typeface="Arial" pitchFamily="34" charset="0"/>
            </a:rPr>
            <a:t>SISTEM PENGURUSAN KUALITI</a:t>
          </a:r>
        </a:p>
      </xdr:txBody>
    </xdr:sp>
    <xdr:clientData/>
  </xdr:twoCellAnchor>
  <xdr:twoCellAnchor>
    <xdr:from>
      <xdr:col>7</xdr:col>
      <xdr:colOff>917863</xdr:colOff>
      <xdr:row>6</xdr:row>
      <xdr:rowOff>43295</xdr:rowOff>
    </xdr:from>
    <xdr:to>
      <xdr:col>8</xdr:col>
      <xdr:colOff>1719696</xdr:colOff>
      <xdr:row>7</xdr:row>
      <xdr:rowOff>60613</xdr:rowOff>
    </xdr:to>
    <xdr:sp macro="" textlink="">
      <xdr:nvSpPr>
        <xdr:cNvPr id="64" name="Rounded Rectangle 63">
          <a:hlinkClick xmlns:r="http://schemas.openxmlformats.org/officeDocument/2006/relationships" r:id="rId10"/>
        </xdr:cNvPr>
        <xdr:cNvSpPr/>
      </xdr:nvSpPr>
      <xdr:spPr>
        <a:xfrm>
          <a:off x="7594022" y="1186295"/>
          <a:ext cx="2256560" cy="207818"/>
        </a:xfrm>
        <a:prstGeom prst="roundRect">
          <a:avLst/>
        </a:prstGeom>
        <a:solidFill>
          <a:srgbClr val="FFFF00"/>
        </a:solidFill>
        <a:ln cap="flat" cmpd="sng">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bevel/>
        </a:ln>
        <a:effectLst>
          <a:outerShdw blurRad="50800" dist="38100" dir="16200000" rotWithShape="0">
            <a:prstClr val="black">
              <a:alpha val="40000"/>
            </a:prstClr>
          </a:outerShdw>
        </a:effectLst>
        <a:scene3d>
          <a:camera prst="orthographicFront"/>
          <a:lightRig rig="glow" dir="t"/>
        </a:scene3d>
        <a:sp3d prstMaterial="flat">
          <a:bevelT prst="angle"/>
        </a:sp3d>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en-US" sz="1050" b="1">
              <a:solidFill>
                <a:schemeClr val="tx1"/>
              </a:solidFill>
              <a:latin typeface="Arial" pitchFamily="34" charset="0"/>
              <a:cs typeface="Arial" pitchFamily="34" charset="0"/>
            </a:rPr>
            <a:t>PENGIKTIRAFAN PROGRAM</a:t>
          </a:r>
        </a:p>
      </xdr:txBody>
    </xdr:sp>
    <xdr:clientData/>
  </xdr:twoCellAnchor>
  <xdr:twoCellAnchor>
    <xdr:from>
      <xdr:col>7</xdr:col>
      <xdr:colOff>909205</xdr:colOff>
      <xdr:row>7</xdr:row>
      <xdr:rowOff>129886</xdr:rowOff>
    </xdr:from>
    <xdr:to>
      <xdr:col>8</xdr:col>
      <xdr:colOff>1711038</xdr:colOff>
      <xdr:row>8</xdr:row>
      <xdr:rowOff>149698</xdr:rowOff>
    </xdr:to>
    <xdr:sp macro="" textlink="">
      <xdr:nvSpPr>
        <xdr:cNvPr id="73" name="Rounded Rectangle 72">
          <a:hlinkClick xmlns:r="http://schemas.openxmlformats.org/officeDocument/2006/relationships" r:id="rId11"/>
        </xdr:cNvPr>
        <xdr:cNvSpPr/>
      </xdr:nvSpPr>
      <xdr:spPr>
        <a:xfrm>
          <a:off x="7585364" y="1463386"/>
          <a:ext cx="2256560" cy="210312"/>
        </a:xfrm>
        <a:prstGeom prst="roundRect">
          <a:avLst/>
        </a:prstGeom>
        <a:solidFill>
          <a:srgbClr val="FFFF00"/>
        </a:solidFill>
        <a:ln cap="flat" cmpd="sng">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bevel/>
        </a:ln>
        <a:effectLst>
          <a:outerShdw blurRad="50800" dist="38100" dir="16200000" rotWithShape="0">
            <a:prstClr val="black">
              <a:alpha val="40000"/>
            </a:prstClr>
          </a:outerShdw>
        </a:effectLst>
        <a:scene3d>
          <a:camera prst="orthographicFront"/>
          <a:lightRig rig="glow" dir="t"/>
        </a:scene3d>
        <a:sp3d prstMaterial="flat">
          <a:bevelT prst="angle"/>
        </a:sp3d>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en-US" sz="1050" b="1">
              <a:solidFill>
                <a:schemeClr val="tx1"/>
              </a:solidFill>
              <a:latin typeface="Arial" pitchFamily="34" charset="0"/>
              <a:cs typeface="Arial" pitchFamily="34" charset="0"/>
            </a:rPr>
            <a:t>PENGIKTIRAFAN ALUMNI</a:t>
          </a:r>
        </a:p>
      </xdr:txBody>
    </xdr:sp>
    <xdr:clientData/>
  </xdr:twoCellAnchor>
  <xdr:twoCellAnchor>
    <xdr:from>
      <xdr:col>7</xdr:col>
      <xdr:colOff>705961</xdr:colOff>
      <xdr:row>2</xdr:row>
      <xdr:rowOff>86590</xdr:rowOff>
    </xdr:from>
    <xdr:to>
      <xdr:col>7</xdr:col>
      <xdr:colOff>724249</xdr:colOff>
      <xdr:row>8</xdr:row>
      <xdr:rowOff>43295</xdr:rowOff>
    </xdr:to>
    <xdr:sp macro="" textlink="">
      <xdr:nvSpPr>
        <xdr:cNvPr id="74" name="Rectangle 73"/>
        <xdr:cNvSpPr/>
      </xdr:nvSpPr>
      <xdr:spPr>
        <a:xfrm rot="5400000" flipV="1">
          <a:off x="6841411" y="1008299"/>
          <a:ext cx="1099705" cy="18288"/>
        </a:xfrm>
        <a:prstGeom prst="rect">
          <a:avLst/>
        </a:prstGeom>
        <a:solidFill>
          <a:srgbClr val="00206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050" b="1">
            <a:latin typeface="Arial" pitchFamily="34" charset="0"/>
            <a:cs typeface="Arial" pitchFamily="34" charset="0"/>
          </a:endParaRPr>
        </a:p>
      </xdr:txBody>
    </xdr:sp>
    <xdr:clientData/>
  </xdr:twoCellAnchor>
  <xdr:twoCellAnchor>
    <xdr:from>
      <xdr:col>2</xdr:col>
      <xdr:colOff>135948</xdr:colOff>
      <xdr:row>8</xdr:row>
      <xdr:rowOff>21168</xdr:rowOff>
    </xdr:from>
    <xdr:to>
      <xdr:col>4</xdr:col>
      <xdr:colOff>406976</xdr:colOff>
      <xdr:row>10</xdr:row>
      <xdr:rowOff>2</xdr:rowOff>
    </xdr:to>
    <xdr:sp macro="" textlink="">
      <xdr:nvSpPr>
        <xdr:cNvPr id="13" name="Rounded Rectangle 12"/>
        <xdr:cNvSpPr/>
      </xdr:nvSpPr>
      <xdr:spPr>
        <a:xfrm>
          <a:off x="3321531" y="1545168"/>
          <a:ext cx="1943195" cy="359834"/>
        </a:xfrm>
        <a:prstGeom prst="round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n-US" sz="14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pitchFamily="34" charset="0"/>
              <a:cs typeface="Arial" pitchFamily="34" charset="0"/>
            </a:rPr>
            <a:t>KEMASUKAN DATA</a:t>
          </a:r>
        </a:p>
      </xdr:txBody>
    </xdr:sp>
    <xdr:clientData/>
  </xdr:twoCellAnchor>
  <xdr:twoCellAnchor editAs="oneCell">
    <xdr:from>
      <xdr:col>8</xdr:col>
      <xdr:colOff>1266825</xdr:colOff>
      <xdr:row>0</xdr:row>
      <xdr:rowOff>19050</xdr:rowOff>
    </xdr:from>
    <xdr:to>
      <xdr:col>8</xdr:col>
      <xdr:colOff>2095500</xdr:colOff>
      <xdr:row>1</xdr:row>
      <xdr:rowOff>85725</xdr:rowOff>
    </xdr:to>
    <xdr:pic>
      <xdr:nvPicPr>
        <xdr:cNvPr id="4143" name="Picture 27" descr="logout_button.jpg">
          <a:hlinkClick xmlns:r="http://schemas.openxmlformats.org/officeDocument/2006/relationships" r:id="rId12"/>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020425" y="19050"/>
          <a:ext cx="828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563710</xdr:colOff>
      <xdr:row>6</xdr:row>
      <xdr:rowOff>90055</xdr:rowOff>
    </xdr:from>
    <xdr:to>
      <xdr:col>7</xdr:col>
      <xdr:colOff>318657</xdr:colOff>
      <xdr:row>7</xdr:row>
      <xdr:rowOff>99582</xdr:rowOff>
    </xdr:to>
    <xdr:sp macro="" textlink="">
      <xdr:nvSpPr>
        <xdr:cNvPr id="15" name="Rounded Rectangle 14">
          <a:hlinkClick xmlns:r="http://schemas.openxmlformats.org/officeDocument/2006/relationships" r:id="rId1"/>
        </xdr:cNvPr>
        <xdr:cNvSpPr/>
      </xdr:nvSpPr>
      <xdr:spPr>
        <a:xfrm>
          <a:off x="5404142" y="1233055"/>
          <a:ext cx="1590674" cy="200027"/>
        </a:xfrm>
        <a:prstGeom prst="roundRect">
          <a:avLst/>
        </a:prstGeom>
        <a:solidFill>
          <a:schemeClr val="accent1"/>
        </a:solidFill>
        <a:ln/>
        <a:scene3d>
          <a:camera prst="orthographicFront"/>
          <a:lightRig rig="morning" dir="t"/>
        </a:scene3d>
        <a:sp3d prstMaterial="dkEdge">
          <a:bevelT w="165100" prst="coolSlant"/>
        </a:sp3d>
      </xdr:spPr>
      <xdr:style>
        <a:lnRef idx="3">
          <a:schemeClr val="lt1"/>
        </a:lnRef>
        <a:fillRef idx="1">
          <a:schemeClr val="accent3"/>
        </a:fillRef>
        <a:effectRef idx="1">
          <a:schemeClr val="accent3"/>
        </a:effectRef>
        <a:fontRef idx="minor">
          <a:schemeClr val="lt1"/>
        </a:fontRef>
      </xdr:style>
      <xdr:txBody>
        <a:bodyPr vertOverflow="clip" rtlCol="0" anchor="ctr"/>
        <a:lstStyle/>
        <a:p>
          <a:pPr algn="ctr"/>
          <a:r>
            <a:rPr lang="en-US" sz="1050" b="1">
              <a:latin typeface="Arial" pitchFamily="34" charset="0"/>
              <a:cs typeface="Arial" pitchFamily="34" charset="0"/>
            </a:rPr>
            <a:t>KRITERIA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82550</xdr:colOff>
      <xdr:row>0</xdr:row>
      <xdr:rowOff>95252</xdr:rowOff>
    </xdr:from>
    <xdr:to>
      <xdr:col>10</xdr:col>
      <xdr:colOff>576791</xdr:colOff>
      <xdr:row>6</xdr:row>
      <xdr:rowOff>84667</xdr:rowOff>
    </xdr:to>
    <xdr:pic>
      <xdr:nvPicPr>
        <xdr:cNvPr id="12" name="Picture 11" descr="headercth2.JPG"/>
        <xdr:cNvPicPr>
          <a:picLocks noChangeAspect="1"/>
        </xdr:cNvPicPr>
      </xdr:nvPicPr>
      <xdr:blipFill>
        <a:blip xmlns:r="http://schemas.openxmlformats.org/officeDocument/2006/relationships" r:embed="rId1" cstate="print">
          <a:lum bright="70000" contrast="-70000"/>
        </a:blip>
        <a:stretch>
          <a:fillRect/>
        </a:stretch>
      </xdr:blipFill>
      <xdr:spPr>
        <a:xfrm>
          <a:off x="82550" y="95252"/>
          <a:ext cx="6723591" cy="113241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152400</xdr:colOff>
      <xdr:row>2</xdr:row>
      <xdr:rowOff>0</xdr:rowOff>
    </xdr:from>
    <xdr:to>
      <xdr:col>2</xdr:col>
      <xdr:colOff>323850</xdr:colOff>
      <xdr:row>4</xdr:row>
      <xdr:rowOff>133350</xdr:rowOff>
    </xdr:to>
    <xdr:pic>
      <xdr:nvPicPr>
        <xdr:cNvPr id="1045" name="Picture 12" descr="jata.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381000"/>
          <a:ext cx="6572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337608</xdr:colOff>
      <xdr:row>1</xdr:row>
      <xdr:rowOff>105835</xdr:rowOff>
    </xdr:from>
    <xdr:to>
      <xdr:col>4</xdr:col>
      <xdr:colOff>1282101</xdr:colOff>
      <xdr:row>5</xdr:row>
      <xdr:rowOff>63501</xdr:rowOff>
    </xdr:to>
    <xdr:pic>
      <xdr:nvPicPr>
        <xdr:cNvPr id="14" name="Picture 13" descr="Logo IPG baru.jpg"/>
        <xdr:cNvPicPr>
          <a:picLocks noChangeAspect="1"/>
        </xdr:cNvPicPr>
      </xdr:nvPicPr>
      <xdr:blipFill>
        <a:blip xmlns:r="http://schemas.openxmlformats.org/officeDocument/2006/relationships" r:embed="rId3" cstate="print"/>
        <a:stretch>
          <a:fillRect/>
        </a:stretch>
      </xdr:blipFill>
      <xdr:spPr>
        <a:xfrm>
          <a:off x="823383" y="296335"/>
          <a:ext cx="2182743" cy="719666"/>
        </a:xfrm>
        <a:prstGeom prst="rect">
          <a:avLst/>
        </a:prstGeom>
        <a:ln>
          <a:noFill/>
        </a:ln>
        <a:effectLst>
          <a:softEdge rad="112500"/>
        </a:effectLst>
      </xdr:spPr>
    </xdr:pic>
    <xdr:clientData/>
  </xdr:twoCellAnchor>
  <xdr:twoCellAnchor editAs="oneCell">
    <xdr:from>
      <xdr:col>4</xdr:col>
      <xdr:colOff>1209675</xdr:colOff>
      <xdr:row>0</xdr:row>
      <xdr:rowOff>0</xdr:rowOff>
    </xdr:from>
    <xdr:to>
      <xdr:col>11</xdr:col>
      <xdr:colOff>30691</xdr:colOff>
      <xdr:row>7</xdr:row>
      <xdr:rowOff>21444</xdr:rowOff>
    </xdr:to>
    <xdr:pic>
      <xdr:nvPicPr>
        <xdr:cNvPr id="19" name="Picture 18" descr="test1.jpg"/>
        <xdr:cNvPicPr>
          <a:picLocks noChangeAspect="1"/>
        </xdr:cNvPicPr>
      </xdr:nvPicPr>
      <xdr:blipFill>
        <a:blip xmlns:r="http://schemas.openxmlformats.org/officeDocument/2006/relationships" r:embed="rId4" cstate="print"/>
        <a:stretch>
          <a:fillRect/>
        </a:stretch>
      </xdr:blipFill>
      <xdr:spPr>
        <a:xfrm>
          <a:off x="2933700" y="0"/>
          <a:ext cx="3935941" cy="1354944"/>
        </a:xfrm>
        <a:prstGeom prst="rect">
          <a:avLst/>
        </a:prstGeom>
        <a:ln>
          <a:noFill/>
        </a:ln>
        <a:effectLst>
          <a:softEdge rad="127000"/>
        </a:effectLst>
      </xdr:spPr>
    </xdr:pic>
    <xdr:clientData/>
  </xdr:twoCellAnchor>
  <xdr:twoCellAnchor>
    <xdr:from>
      <xdr:col>5</xdr:col>
      <xdr:colOff>422275</xdr:colOff>
      <xdr:row>1</xdr:row>
      <xdr:rowOff>129490</xdr:rowOff>
    </xdr:from>
    <xdr:to>
      <xdr:col>9</xdr:col>
      <xdr:colOff>403223</xdr:colOff>
      <xdr:row>3</xdr:row>
      <xdr:rowOff>148165</xdr:rowOff>
    </xdr:to>
    <xdr:sp macro="" textlink="">
      <xdr:nvSpPr>
        <xdr:cNvPr id="23" name="Rounded Rectangle 22"/>
        <xdr:cNvSpPr/>
      </xdr:nvSpPr>
      <xdr:spPr>
        <a:xfrm>
          <a:off x="3441700" y="319990"/>
          <a:ext cx="2733673" cy="39967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SISTEM</a:t>
          </a: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 PENARAFAN </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xdr:from>
      <xdr:col>5</xdr:col>
      <xdr:colOff>66675</xdr:colOff>
      <xdr:row>3</xdr:row>
      <xdr:rowOff>70226</xdr:rowOff>
    </xdr:from>
    <xdr:to>
      <xdr:col>10</xdr:col>
      <xdr:colOff>333374</xdr:colOff>
      <xdr:row>5</xdr:row>
      <xdr:rowOff>95251</xdr:rowOff>
    </xdr:to>
    <xdr:sp macro="" textlink="">
      <xdr:nvSpPr>
        <xdr:cNvPr id="25" name="Rounded Rectangle 24"/>
        <xdr:cNvSpPr/>
      </xdr:nvSpPr>
      <xdr:spPr>
        <a:xfrm>
          <a:off x="3086100" y="641726"/>
          <a:ext cx="3476624" cy="40602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lnSpc>
              <a:spcPts val="1600"/>
            </a:lnSpc>
          </a:pP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INSTITUT PENDIDIKAN GURU</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oneCellAnchor>
    <xdr:from>
      <xdr:col>15</xdr:col>
      <xdr:colOff>169333</xdr:colOff>
      <xdr:row>14</xdr:row>
      <xdr:rowOff>243416</xdr:rowOff>
    </xdr:from>
    <xdr:ext cx="635001" cy="264560"/>
    <xdr:sp macro="" textlink="">
      <xdr:nvSpPr>
        <xdr:cNvPr id="30" name="TextBox 29"/>
        <xdr:cNvSpPr txBox="1"/>
      </xdr:nvSpPr>
      <xdr:spPr>
        <a:xfrm>
          <a:off x="9355666" y="4042833"/>
          <a:ext cx="6350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chemeClr val="bg1"/>
              </a:solidFill>
            </a:rPr>
            <a:t>kembali</a:t>
          </a:r>
        </a:p>
      </xdr:txBody>
    </xdr:sp>
    <xdr:clientData/>
  </xdr:oneCellAnchor>
  <xdr:twoCellAnchor editAs="oneCell">
    <xdr:from>
      <xdr:col>10</xdr:col>
      <xdr:colOff>590550</xdr:colOff>
      <xdr:row>0</xdr:row>
      <xdr:rowOff>28575</xdr:rowOff>
    </xdr:from>
    <xdr:to>
      <xdr:col>12</xdr:col>
      <xdr:colOff>485775</xdr:colOff>
      <xdr:row>1</xdr:row>
      <xdr:rowOff>171450</xdr:rowOff>
    </xdr:to>
    <xdr:pic>
      <xdr:nvPicPr>
        <xdr:cNvPr id="1051" name="Picture 32" descr="back_button.jpg">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19900" y="28575"/>
          <a:ext cx="11144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6</xdr:row>
      <xdr:rowOff>133350</xdr:rowOff>
    </xdr:from>
    <xdr:to>
      <xdr:col>10</xdr:col>
      <xdr:colOff>581025</xdr:colOff>
      <xdr:row>8</xdr:row>
      <xdr:rowOff>152400</xdr:rowOff>
    </xdr:to>
    <xdr:pic>
      <xdr:nvPicPr>
        <xdr:cNvPr id="1052" name="Picture 34" descr="navigate button.jpg"/>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150" y="1276350"/>
          <a:ext cx="6753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133350</xdr:colOff>
      <xdr:row>7</xdr:row>
      <xdr:rowOff>0</xdr:rowOff>
    </xdr:from>
    <xdr:ext cx="666750" cy="264560"/>
    <xdr:sp macro="" textlink="">
      <xdr:nvSpPr>
        <xdr:cNvPr id="36" name="TextBox 35">
          <a:hlinkClick xmlns:r="http://schemas.openxmlformats.org/officeDocument/2006/relationships" r:id="rId8"/>
        </xdr:cNvPr>
        <xdr:cNvSpPr txBox="1"/>
      </xdr:nvSpPr>
      <xdr:spPr>
        <a:xfrm>
          <a:off x="342900" y="1333500"/>
          <a:ext cx="6667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PELAJAR</a:t>
          </a:r>
        </a:p>
      </xdr:txBody>
    </xdr:sp>
    <xdr:clientData/>
  </xdr:oneCellAnchor>
  <xdr:oneCellAnchor>
    <xdr:from>
      <xdr:col>4</xdr:col>
      <xdr:colOff>19050</xdr:colOff>
      <xdr:row>7</xdr:row>
      <xdr:rowOff>9525</xdr:rowOff>
    </xdr:from>
    <xdr:ext cx="685800" cy="264560"/>
    <xdr:sp macro="" textlink="">
      <xdr:nvSpPr>
        <xdr:cNvPr id="37" name="TextBox 36">
          <a:hlinkClick xmlns:r="http://schemas.openxmlformats.org/officeDocument/2006/relationships" r:id="rId9"/>
        </xdr:cNvPr>
        <xdr:cNvSpPr txBox="1"/>
      </xdr:nvSpPr>
      <xdr:spPr>
        <a:xfrm>
          <a:off x="1743075" y="1343025"/>
          <a:ext cx="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SUMBER</a:t>
          </a:r>
        </a:p>
      </xdr:txBody>
    </xdr:sp>
    <xdr:clientData/>
  </xdr:oneCellAnchor>
  <xdr:oneCellAnchor>
    <xdr:from>
      <xdr:col>4</xdr:col>
      <xdr:colOff>1019175</xdr:colOff>
      <xdr:row>6</xdr:row>
      <xdr:rowOff>123824</xdr:rowOff>
    </xdr:from>
    <xdr:ext cx="1409700" cy="409575"/>
    <xdr:sp macro="" textlink="">
      <xdr:nvSpPr>
        <xdr:cNvPr id="38" name="TextBox 37">
          <a:hlinkClick xmlns:r="http://schemas.openxmlformats.org/officeDocument/2006/relationships" r:id="rId10"/>
        </xdr:cNvPr>
        <xdr:cNvSpPr txBox="1"/>
      </xdr:nvSpPr>
      <xdr:spPr>
        <a:xfrm>
          <a:off x="2743200" y="1266824"/>
          <a:ext cx="140970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SISTEM PENGURUSAN KUALITI</a:t>
          </a:r>
        </a:p>
      </xdr:txBody>
    </xdr:sp>
    <xdr:clientData/>
  </xdr:oneCellAnchor>
  <xdr:oneCellAnchor>
    <xdr:from>
      <xdr:col>6</xdr:col>
      <xdr:colOff>333374</xdr:colOff>
      <xdr:row>6</xdr:row>
      <xdr:rowOff>133350</xdr:rowOff>
    </xdr:from>
    <xdr:ext cx="1076325" cy="409575"/>
    <xdr:sp macro="" textlink="">
      <xdr:nvSpPr>
        <xdr:cNvPr id="39" name="TextBox 38">
          <a:hlinkClick xmlns:r="http://schemas.openxmlformats.org/officeDocument/2006/relationships" r:id="rId11"/>
        </xdr:cNvPr>
        <xdr:cNvSpPr txBox="1"/>
      </xdr:nvSpPr>
      <xdr:spPr>
        <a:xfrm>
          <a:off x="4324349" y="1276350"/>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PROGRAM</a:t>
          </a:r>
        </a:p>
      </xdr:txBody>
    </xdr:sp>
    <xdr:clientData/>
  </xdr:oneCellAnchor>
  <xdr:oneCellAnchor>
    <xdr:from>
      <xdr:col>8</xdr:col>
      <xdr:colOff>342900</xdr:colOff>
      <xdr:row>6</xdr:row>
      <xdr:rowOff>123825</xdr:rowOff>
    </xdr:from>
    <xdr:ext cx="1076325" cy="409575"/>
    <xdr:sp macro="" textlink="">
      <xdr:nvSpPr>
        <xdr:cNvPr id="40" name="TextBox 39">
          <a:hlinkClick xmlns:r="http://schemas.openxmlformats.org/officeDocument/2006/relationships" r:id="rId12"/>
        </xdr:cNvPr>
        <xdr:cNvSpPr txBox="1"/>
      </xdr:nvSpPr>
      <xdr:spPr>
        <a:xfrm>
          <a:off x="5657850" y="1266825"/>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ALUMNI</a:t>
          </a:r>
        </a:p>
      </xdr:txBody>
    </xdr:sp>
    <xdr:clientData/>
  </xdr:oneCellAnchor>
  <xdr:twoCellAnchor editAs="oneCell">
    <xdr:from>
      <xdr:col>10</xdr:col>
      <xdr:colOff>600075</xdr:colOff>
      <xdr:row>6</xdr:row>
      <xdr:rowOff>114300</xdr:rowOff>
    </xdr:from>
    <xdr:to>
      <xdr:col>12</xdr:col>
      <xdr:colOff>476250</xdr:colOff>
      <xdr:row>8</xdr:row>
      <xdr:rowOff>152400</xdr:rowOff>
    </xdr:to>
    <xdr:pic>
      <xdr:nvPicPr>
        <xdr:cNvPr id="1058" name="Picture 40" descr="rumusan_button.jp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829425" y="1257300"/>
          <a:ext cx="10953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28575</xdr:colOff>
      <xdr:row>7</xdr:row>
      <xdr:rowOff>9525</xdr:rowOff>
    </xdr:from>
    <xdr:ext cx="184731" cy="264560"/>
    <xdr:sp macro="" textlink="">
      <xdr:nvSpPr>
        <xdr:cNvPr id="42" name="TextBox 41"/>
        <xdr:cNvSpPr txBox="1"/>
      </xdr:nvSpPr>
      <xdr:spPr>
        <a:xfrm>
          <a:off x="6862763" y="134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498763</xdr:colOff>
      <xdr:row>6</xdr:row>
      <xdr:rowOff>123824</xdr:rowOff>
    </xdr:from>
    <xdr:ext cx="1095376" cy="428625"/>
    <xdr:sp macro="" textlink="">
      <xdr:nvSpPr>
        <xdr:cNvPr id="43" name="TextBox 42">
          <a:hlinkClick xmlns:r="http://schemas.openxmlformats.org/officeDocument/2006/relationships" r:id="rId14"/>
        </xdr:cNvPr>
        <xdr:cNvSpPr txBox="1"/>
      </xdr:nvSpPr>
      <xdr:spPr>
        <a:xfrm>
          <a:off x="6741968" y="1266824"/>
          <a:ext cx="1095376"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900" b="1">
              <a:solidFill>
                <a:srgbClr val="FFFFFF"/>
              </a:solidFill>
              <a:latin typeface="Arial Black" pitchFamily="34" charset="0"/>
            </a:rPr>
            <a:t>RUMUSAN MARKAH</a:t>
          </a:r>
        </a:p>
      </xdr:txBody>
    </xdr:sp>
    <xdr:clientData/>
  </xdr:oneCellAnchor>
  <xdr:oneCellAnchor>
    <xdr:from>
      <xdr:col>14</xdr:col>
      <xdr:colOff>77932</xdr:colOff>
      <xdr:row>4</xdr:row>
      <xdr:rowOff>147205</xdr:rowOff>
    </xdr:from>
    <xdr:ext cx="184731" cy="264560"/>
    <xdr:sp macro="" textlink="">
      <xdr:nvSpPr>
        <xdr:cNvPr id="44" name="TextBox 43"/>
        <xdr:cNvSpPr txBox="1"/>
      </xdr:nvSpPr>
      <xdr:spPr>
        <a:xfrm>
          <a:off x="8626620" y="90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editAs="oneCell">
    <xdr:from>
      <xdr:col>11</xdr:col>
      <xdr:colOff>190500</xdr:colOff>
      <xdr:row>2</xdr:row>
      <xdr:rowOff>28575</xdr:rowOff>
    </xdr:from>
    <xdr:to>
      <xdr:col>12</xdr:col>
      <xdr:colOff>457200</xdr:colOff>
      <xdr:row>3</xdr:row>
      <xdr:rowOff>114300</xdr:rowOff>
    </xdr:to>
    <xdr:pic>
      <xdr:nvPicPr>
        <xdr:cNvPr id="1062" name="Picture 44" descr="logout_button.jpg">
          <a:hlinkClick xmlns:r="http://schemas.openxmlformats.org/officeDocument/2006/relationships" r:id="rId15"/>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029450" y="409575"/>
          <a:ext cx="876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158751</xdr:colOff>
      <xdr:row>0</xdr:row>
      <xdr:rowOff>95252</xdr:rowOff>
    </xdr:from>
    <xdr:to>
      <xdr:col>10</xdr:col>
      <xdr:colOff>367242</xdr:colOff>
      <xdr:row>6</xdr:row>
      <xdr:rowOff>84667</xdr:rowOff>
    </xdr:to>
    <xdr:pic>
      <xdr:nvPicPr>
        <xdr:cNvPr id="27" name="Picture 26" descr="headercth2.JPG"/>
        <xdr:cNvPicPr>
          <a:picLocks noChangeAspect="1"/>
        </xdr:cNvPicPr>
      </xdr:nvPicPr>
      <xdr:blipFill>
        <a:blip xmlns:r="http://schemas.openxmlformats.org/officeDocument/2006/relationships" r:embed="rId1" cstate="print">
          <a:lum bright="70000" contrast="-70000"/>
        </a:blip>
        <a:stretch>
          <a:fillRect/>
        </a:stretch>
      </xdr:blipFill>
      <xdr:spPr>
        <a:xfrm>
          <a:off x="301626" y="95252"/>
          <a:ext cx="6723591" cy="113241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228600</xdr:colOff>
      <xdr:row>2</xdr:row>
      <xdr:rowOff>0</xdr:rowOff>
    </xdr:from>
    <xdr:to>
      <xdr:col>2</xdr:col>
      <xdr:colOff>609600</xdr:colOff>
      <xdr:row>4</xdr:row>
      <xdr:rowOff>133350</xdr:rowOff>
    </xdr:to>
    <xdr:pic>
      <xdr:nvPicPr>
        <xdr:cNvPr id="5138" name="Picture 27" descr="jata.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381000"/>
          <a:ext cx="6572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623359</xdr:colOff>
      <xdr:row>1</xdr:row>
      <xdr:rowOff>105835</xdr:rowOff>
    </xdr:from>
    <xdr:to>
      <xdr:col>5</xdr:col>
      <xdr:colOff>491527</xdr:colOff>
      <xdr:row>5</xdr:row>
      <xdr:rowOff>63501</xdr:rowOff>
    </xdr:to>
    <xdr:pic>
      <xdr:nvPicPr>
        <xdr:cNvPr id="29" name="Picture 28" descr="Logo IPG baru.jpg"/>
        <xdr:cNvPicPr>
          <a:picLocks noChangeAspect="1"/>
        </xdr:cNvPicPr>
      </xdr:nvPicPr>
      <xdr:blipFill>
        <a:blip xmlns:r="http://schemas.openxmlformats.org/officeDocument/2006/relationships" r:embed="rId3" cstate="print"/>
        <a:stretch>
          <a:fillRect/>
        </a:stretch>
      </xdr:blipFill>
      <xdr:spPr>
        <a:xfrm>
          <a:off x="1042459" y="296335"/>
          <a:ext cx="2182743" cy="719666"/>
        </a:xfrm>
        <a:prstGeom prst="rect">
          <a:avLst/>
        </a:prstGeom>
        <a:ln>
          <a:noFill/>
        </a:ln>
        <a:effectLst>
          <a:softEdge rad="112500"/>
        </a:effectLst>
      </xdr:spPr>
    </xdr:pic>
    <xdr:clientData/>
  </xdr:twoCellAnchor>
  <xdr:twoCellAnchor editAs="oneCell">
    <xdr:from>
      <xdr:col>5</xdr:col>
      <xdr:colOff>419101</xdr:colOff>
      <xdr:row>0</xdr:row>
      <xdr:rowOff>0</xdr:rowOff>
    </xdr:from>
    <xdr:to>
      <xdr:col>10</xdr:col>
      <xdr:colOff>430742</xdr:colOff>
      <xdr:row>7</xdr:row>
      <xdr:rowOff>21444</xdr:rowOff>
    </xdr:to>
    <xdr:pic>
      <xdr:nvPicPr>
        <xdr:cNvPr id="30" name="Picture 29" descr="test1.jpg"/>
        <xdr:cNvPicPr>
          <a:picLocks noChangeAspect="1"/>
        </xdr:cNvPicPr>
      </xdr:nvPicPr>
      <xdr:blipFill>
        <a:blip xmlns:r="http://schemas.openxmlformats.org/officeDocument/2006/relationships" r:embed="rId4" cstate="print"/>
        <a:stretch>
          <a:fillRect/>
        </a:stretch>
      </xdr:blipFill>
      <xdr:spPr>
        <a:xfrm>
          <a:off x="3152776" y="0"/>
          <a:ext cx="3935941" cy="1354944"/>
        </a:xfrm>
        <a:prstGeom prst="rect">
          <a:avLst/>
        </a:prstGeom>
        <a:ln>
          <a:noFill/>
        </a:ln>
        <a:effectLst>
          <a:softEdge rad="127000"/>
        </a:effectLst>
      </xdr:spPr>
    </xdr:pic>
    <xdr:clientData/>
  </xdr:twoCellAnchor>
  <xdr:twoCellAnchor>
    <xdr:from>
      <xdr:col>5</xdr:col>
      <xdr:colOff>927101</xdr:colOff>
      <xdr:row>1</xdr:row>
      <xdr:rowOff>129490</xdr:rowOff>
    </xdr:from>
    <xdr:to>
      <xdr:col>9</xdr:col>
      <xdr:colOff>574674</xdr:colOff>
      <xdr:row>3</xdr:row>
      <xdr:rowOff>148165</xdr:rowOff>
    </xdr:to>
    <xdr:sp macro="" textlink="">
      <xdr:nvSpPr>
        <xdr:cNvPr id="31" name="Rounded Rectangle 30"/>
        <xdr:cNvSpPr/>
      </xdr:nvSpPr>
      <xdr:spPr>
        <a:xfrm>
          <a:off x="3660776" y="319990"/>
          <a:ext cx="2733673" cy="39967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SISTEM</a:t>
          </a: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 PENARAFAN </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xdr:from>
      <xdr:col>5</xdr:col>
      <xdr:colOff>571501</xdr:colOff>
      <xdr:row>3</xdr:row>
      <xdr:rowOff>70226</xdr:rowOff>
    </xdr:from>
    <xdr:to>
      <xdr:col>10</xdr:col>
      <xdr:colOff>123825</xdr:colOff>
      <xdr:row>5</xdr:row>
      <xdr:rowOff>95251</xdr:rowOff>
    </xdr:to>
    <xdr:sp macro="" textlink="">
      <xdr:nvSpPr>
        <xdr:cNvPr id="32" name="Rounded Rectangle 31"/>
        <xdr:cNvSpPr/>
      </xdr:nvSpPr>
      <xdr:spPr>
        <a:xfrm>
          <a:off x="3305176" y="641726"/>
          <a:ext cx="3476624" cy="40602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lnSpc>
              <a:spcPts val="1600"/>
            </a:lnSpc>
          </a:pP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INSTITUT PENDIDIKAN GURU</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editAs="oneCell">
    <xdr:from>
      <xdr:col>10</xdr:col>
      <xdr:colOff>400050</xdr:colOff>
      <xdr:row>0</xdr:row>
      <xdr:rowOff>28575</xdr:rowOff>
    </xdr:from>
    <xdr:to>
      <xdr:col>12</xdr:col>
      <xdr:colOff>295275</xdr:colOff>
      <xdr:row>1</xdr:row>
      <xdr:rowOff>171450</xdr:rowOff>
    </xdr:to>
    <xdr:pic>
      <xdr:nvPicPr>
        <xdr:cNvPr id="5143" name="Picture 32" descr="back_button.jpg">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058025" y="28575"/>
          <a:ext cx="11144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6</xdr:row>
      <xdr:rowOff>133350</xdr:rowOff>
    </xdr:from>
    <xdr:to>
      <xdr:col>10</xdr:col>
      <xdr:colOff>371475</xdr:colOff>
      <xdr:row>8</xdr:row>
      <xdr:rowOff>152400</xdr:rowOff>
    </xdr:to>
    <xdr:pic>
      <xdr:nvPicPr>
        <xdr:cNvPr id="5144" name="Picture 33" descr="navigate button.jpg"/>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6225" y="1276350"/>
          <a:ext cx="6753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142876</xdr:colOff>
      <xdr:row>7</xdr:row>
      <xdr:rowOff>0</xdr:rowOff>
    </xdr:from>
    <xdr:ext cx="666750" cy="264560"/>
    <xdr:sp macro="" textlink="">
      <xdr:nvSpPr>
        <xdr:cNvPr id="44" name="TextBox 43">
          <a:hlinkClick xmlns:r="http://schemas.openxmlformats.org/officeDocument/2006/relationships" r:id="rId8"/>
        </xdr:cNvPr>
        <xdr:cNvSpPr txBox="1"/>
      </xdr:nvSpPr>
      <xdr:spPr>
        <a:xfrm>
          <a:off x="561976" y="1333500"/>
          <a:ext cx="6667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PELAJAR</a:t>
          </a:r>
        </a:p>
      </xdr:txBody>
    </xdr:sp>
    <xdr:clientData/>
  </xdr:oneCellAnchor>
  <xdr:oneCellAnchor>
    <xdr:from>
      <xdr:col>4</xdr:col>
      <xdr:colOff>276226</xdr:colOff>
      <xdr:row>7</xdr:row>
      <xdr:rowOff>9525</xdr:rowOff>
    </xdr:from>
    <xdr:ext cx="685800" cy="264560"/>
    <xdr:sp macro="" textlink="">
      <xdr:nvSpPr>
        <xdr:cNvPr id="45" name="TextBox 44">
          <a:hlinkClick xmlns:r="http://schemas.openxmlformats.org/officeDocument/2006/relationships" r:id="rId9"/>
        </xdr:cNvPr>
        <xdr:cNvSpPr txBox="1"/>
      </xdr:nvSpPr>
      <xdr:spPr>
        <a:xfrm>
          <a:off x="1962151" y="1343025"/>
          <a:ext cx="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SUMBER</a:t>
          </a:r>
        </a:p>
      </xdr:txBody>
    </xdr:sp>
    <xdr:clientData/>
  </xdr:oneCellAnchor>
  <xdr:oneCellAnchor>
    <xdr:from>
      <xdr:col>5</xdr:col>
      <xdr:colOff>228601</xdr:colOff>
      <xdr:row>6</xdr:row>
      <xdr:rowOff>123824</xdr:rowOff>
    </xdr:from>
    <xdr:ext cx="1409700" cy="409575"/>
    <xdr:sp macro="" textlink="">
      <xdr:nvSpPr>
        <xdr:cNvPr id="46" name="TextBox 45">
          <a:hlinkClick xmlns:r="http://schemas.openxmlformats.org/officeDocument/2006/relationships" r:id="rId10"/>
        </xdr:cNvPr>
        <xdr:cNvSpPr txBox="1"/>
      </xdr:nvSpPr>
      <xdr:spPr>
        <a:xfrm>
          <a:off x="2962276" y="1266824"/>
          <a:ext cx="140970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SISTEM PENGURUSAN KUALITI</a:t>
          </a:r>
        </a:p>
      </xdr:txBody>
    </xdr:sp>
    <xdr:clientData/>
  </xdr:oneCellAnchor>
  <xdr:oneCellAnchor>
    <xdr:from>
      <xdr:col>6</xdr:col>
      <xdr:colOff>523875</xdr:colOff>
      <xdr:row>6</xdr:row>
      <xdr:rowOff>133350</xdr:rowOff>
    </xdr:from>
    <xdr:ext cx="1076325" cy="409575"/>
    <xdr:sp macro="" textlink="">
      <xdr:nvSpPr>
        <xdr:cNvPr id="47" name="TextBox 46">
          <a:hlinkClick xmlns:r="http://schemas.openxmlformats.org/officeDocument/2006/relationships" r:id="rId11"/>
        </xdr:cNvPr>
        <xdr:cNvSpPr txBox="1"/>
      </xdr:nvSpPr>
      <xdr:spPr>
        <a:xfrm>
          <a:off x="4543425" y="1276350"/>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PROGRAM</a:t>
          </a:r>
        </a:p>
      </xdr:txBody>
    </xdr:sp>
    <xdr:clientData/>
  </xdr:oneCellAnchor>
  <xdr:oneCellAnchor>
    <xdr:from>
      <xdr:col>9</xdr:col>
      <xdr:colOff>57151</xdr:colOff>
      <xdr:row>6</xdr:row>
      <xdr:rowOff>123825</xdr:rowOff>
    </xdr:from>
    <xdr:ext cx="1076325" cy="409575"/>
    <xdr:sp macro="" textlink="">
      <xdr:nvSpPr>
        <xdr:cNvPr id="48" name="TextBox 47">
          <a:hlinkClick xmlns:r="http://schemas.openxmlformats.org/officeDocument/2006/relationships" r:id="rId12"/>
        </xdr:cNvPr>
        <xdr:cNvSpPr txBox="1"/>
      </xdr:nvSpPr>
      <xdr:spPr>
        <a:xfrm>
          <a:off x="5876926" y="1266825"/>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ALUMNI</a:t>
          </a:r>
        </a:p>
      </xdr:txBody>
    </xdr:sp>
    <xdr:clientData/>
  </xdr:oneCellAnchor>
  <xdr:twoCellAnchor editAs="oneCell">
    <xdr:from>
      <xdr:col>10</xdr:col>
      <xdr:colOff>390525</xdr:colOff>
      <xdr:row>6</xdr:row>
      <xdr:rowOff>114300</xdr:rowOff>
    </xdr:from>
    <xdr:to>
      <xdr:col>12</xdr:col>
      <xdr:colOff>266700</xdr:colOff>
      <xdr:row>8</xdr:row>
      <xdr:rowOff>152400</xdr:rowOff>
    </xdr:to>
    <xdr:pic>
      <xdr:nvPicPr>
        <xdr:cNvPr id="5150" name="Picture 48" descr="rumusan_button.jp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048500" y="1257300"/>
          <a:ext cx="10953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289214</xdr:colOff>
      <xdr:row>6</xdr:row>
      <xdr:rowOff>123824</xdr:rowOff>
    </xdr:from>
    <xdr:ext cx="1095376" cy="428625"/>
    <xdr:sp macro="" textlink="">
      <xdr:nvSpPr>
        <xdr:cNvPr id="50" name="TextBox 49">
          <a:hlinkClick xmlns:r="http://schemas.openxmlformats.org/officeDocument/2006/relationships" r:id="rId14"/>
        </xdr:cNvPr>
        <xdr:cNvSpPr txBox="1"/>
      </xdr:nvSpPr>
      <xdr:spPr>
        <a:xfrm>
          <a:off x="6947189" y="1266824"/>
          <a:ext cx="1095376"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900" b="1">
              <a:solidFill>
                <a:srgbClr val="FFFFFF"/>
              </a:solidFill>
              <a:latin typeface="Arial Black" pitchFamily="34" charset="0"/>
            </a:rPr>
            <a:t>RUMUSAN MARKAH</a:t>
          </a:r>
        </a:p>
      </xdr:txBody>
    </xdr:sp>
    <xdr:clientData/>
  </xdr:oneCellAnchor>
  <xdr:twoCellAnchor editAs="oneCell">
    <xdr:from>
      <xdr:col>10</xdr:col>
      <xdr:colOff>590550</xdr:colOff>
      <xdr:row>2</xdr:row>
      <xdr:rowOff>28575</xdr:rowOff>
    </xdr:from>
    <xdr:to>
      <xdr:col>12</xdr:col>
      <xdr:colOff>247650</xdr:colOff>
      <xdr:row>3</xdr:row>
      <xdr:rowOff>114300</xdr:rowOff>
    </xdr:to>
    <xdr:pic>
      <xdr:nvPicPr>
        <xdr:cNvPr id="5152" name="Picture 50" descr="logout_button.jpg">
          <a:hlinkClick xmlns:r="http://schemas.openxmlformats.org/officeDocument/2006/relationships" r:id="rId15"/>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248525" y="409575"/>
          <a:ext cx="876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158751</xdr:colOff>
      <xdr:row>0</xdr:row>
      <xdr:rowOff>95252</xdr:rowOff>
    </xdr:from>
    <xdr:to>
      <xdr:col>10</xdr:col>
      <xdr:colOff>462492</xdr:colOff>
      <xdr:row>6</xdr:row>
      <xdr:rowOff>84667</xdr:rowOff>
    </xdr:to>
    <xdr:pic>
      <xdr:nvPicPr>
        <xdr:cNvPr id="36" name="Picture 35" descr="headercth2.JPG"/>
        <xdr:cNvPicPr>
          <a:picLocks noChangeAspect="1"/>
        </xdr:cNvPicPr>
      </xdr:nvPicPr>
      <xdr:blipFill>
        <a:blip xmlns:r="http://schemas.openxmlformats.org/officeDocument/2006/relationships" r:embed="rId1" cstate="print">
          <a:lum bright="70000" contrast="-70000"/>
        </a:blip>
        <a:stretch>
          <a:fillRect/>
        </a:stretch>
      </xdr:blipFill>
      <xdr:spPr>
        <a:xfrm>
          <a:off x="301626" y="95252"/>
          <a:ext cx="6723591" cy="113241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228600</xdr:colOff>
      <xdr:row>2</xdr:row>
      <xdr:rowOff>0</xdr:rowOff>
    </xdr:from>
    <xdr:to>
      <xdr:col>2</xdr:col>
      <xdr:colOff>609600</xdr:colOff>
      <xdr:row>4</xdr:row>
      <xdr:rowOff>133350</xdr:rowOff>
    </xdr:to>
    <xdr:pic>
      <xdr:nvPicPr>
        <xdr:cNvPr id="6162" name="Picture 36" descr="jata.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381000"/>
          <a:ext cx="6572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623359</xdr:colOff>
      <xdr:row>1</xdr:row>
      <xdr:rowOff>105835</xdr:rowOff>
    </xdr:from>
    <xdr:to>
      <xdr:col>5</xdr:col>
      <xdr:colOff>520102</xdr:colOff>
      <xdr:row>5</xdr:row>
      <xdr:rowOff>63501</xdr:rowOff>
    </xdr:to>
    <xdr:pic>
      <xdr:nvPicPr>
        <xdr:cNvPr id="38" name="Picture 37" descr="Logo IPG baru.jpg"/>
        <xdr:cNvPicPr>
          <a:picLocks noChangeAspect="1"/>
        </xdr:cNvPicPr>
      </xdr:nvPicPr>
      <xdr:blipFill>
        <a:blip xmlns:r="http://schemas.openxmlformats.org/officeDocument/2006/relationships" r:embed="rId3" cstate="print"/>
        <a:stretch>
          <a:fillRect/>
        </a:stretch>
      </xdr:blipFill>
      <xdr:spPr>
        <a:xfrm>
          <a:off x="1042459" y="296335"/>
          <a:ext cx="2182743" cy="719666"/>
        </a:xfrm>
        <a:prstGeom prst="rect">
          <a:avLst/>
        </a:prstGeom>
        <a:ln>
          <a:noFill/>
        </a:ln>
        <a:effectLst>
          <a:softEdge rad="112500"/>
        </a:effectLst>
      </xdr:spPr>
    </xdr:pic>
    <xdr:clientData/>
  </xdr:twoCellAnchor>
  <xdr:twoCellAnchor editAs="oneCell">
    <xdr:from>
      <xdr:col>5</xdr:col>
      <xdr:colOff>447676</xdr:colOff>
      <xdr:row>0</xdr:row>
      <xdr:rowOff>0</xdr:rowOff>
    </xdr:from>
    <xdr:to>
      <xdr:col>10</xdr:col>
      <xdr:colOff>525992</xdr:colOff>
      <xdr:row>7</xdr:row>
      <xdr:rowOff>21444</xdr:rowOff>
    </xdr:to>
    <xdr:pic>
      <xdr:nvPicPr>
        <xdr:cNvPr id="39" name="Picture 38" descr="test1.jpg"/>
        <xdr:cNvPicPr>
          <a:picLocks noChangeAspect="1"/>
        </xdr:cNvPicPr>
      </xdr:nvPicPr>
      <xdr:blipFill>
        <a:blip xmlns:r="http://schemas.openxmlformats.org/officeDocument/2006/relationships" r:embed="rId4" cstate="print"/>
        <a:stretch>
          <a:fillRect/>
        </a:stretch>
      </xdr:blipFill>
      <xdr:spPr>
        <a:xfrm>
          <a:off x="3152776" y="0"/>
          <a:ext cx="3935941" cy="1354944"/>
        </a:xfrm>
        <a:prstGeom prst="rect">
          <a:avLst/>
        </a:prstGeom>
        <a:ln>
          <a:noFill/>
        </a:ln>
        <a:effectLst>
          <a:softEdge rad="127000"/>
        </a:effectLst>
      </xdr:spPr>
    </xdr:pic>
    <xdr:clientData/>
  </xdr:twoCellAnchor>
  <xdr:twoCellAnchor>
    <xdr:from>
      <xdr:col>5</xdr:col>
      <xdr:colOff>955676</xdr:colOff>
      <xdr:row>1</xdr:row>
      <xdr:rowOff>129490</xdr:rowOff>
    </xdr:from>
    <xdr:to>
      <xdr:col>9</xdr:col>
      <xdr:colOff>479424</xdr:colOff>
      <xdr:row>3</xdr:row>
      <xdr:rowOff>148165</xdr:rowOff>
    </xdr:to>
    <xdr:sp macro="" textlink="">
      <xdr:nvSpPr>
        <xdr:cNvPr id="40" name="Rounded Rectangle 39"/>
        <xdr:cNvSpPr/>
      </xdr:nvSpPr>
      <xdr:spPr>
        <a:xfrm>
          <a:off x="3660776" y="319990"/>
          <a:ext cx="2733673" cy="39967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SISTEM</a:t>
          </a: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 PENARAFAN </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xdr:from>
      <xdr:col>5</xdr:col>
      <xdr:colOff>600076</xdr:colOff>
      <xdr:row>3</xdr:row>
      <xdr:rowOff>70226</xdr:rowOff>
    </xdr:from>
    <xdr:to>
      <xdr:col>10</xdr:col>
      <xdr:colOff>219075</xdr:colOff>
      <xdr:row>5</xdr:row>
      <xdr:rowOff>95251</xdr:rowOff>
    </xdr:to>
    <xdr:sp macro="" textlink="">
      <xdr:nvSpPr>
        <xdr:cNvPr id="41" name="Rounded Rectangle 40"/>
        <xdr:cNvSpPr/>
      </xdr:nvSpPr>
      <xdr:spPr>
        <a:xfrm>
          <a:off x="3305176" y="641726"/>
          <a:ext cx="3476624" cy="40602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INSTITUT PENDIDIKAN GURU</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editAs="oneCell">
    <xdr:from>
      <xdr:col>10</xdr:col>
      <xdr:colOff>495300</xdr:colOff>
      <xdr:row>0</xdr:row>
      <xdr:rowOff>28575</xdr:rowOff>
    </xdr:from>
    <xdr:to>
      <xdr:col>12</xdr:col>
      <xdr:colOff>390525</xdr:colOff>
      <xdr:row>1</xdr:row>
      <xdr:rowOff>171450</xdr:rowOff>
    </xdr:to>
    <xdr:pic>
      <xdr:nvPicPr>
        <xdr:cNvPr id="6167" name="Picture 41" descr="back_button.jpg">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058025" y="28575"/>
          <a:ext cx="11144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6</xdr:row>
      <xdr:rowOff>133350</xdr:rowOff>
    </xdr:from>
    <xdr:to>
      <xdr:col>10</xdr:col>
      <xdr:colOff>466725</xdr:colOff>
      <xdr:row>8</xdr:row>
      <xdr:rowOff>152400</xdr:rowOff>
    </xdr:to>
    <xdr:pic>
      <xdr:nvPicPr>
        <xdr:cNvPr id="6168" name="Picture 42" descr="navigate button.jpg"/>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6225" y="1276350"/>
          <a:ext cx="6753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142876</xdr:colOff>
      <xdr:row>7</xdr:row>
      <xdr:rowOff>0</xdr:rowOff>
    </xdr:from>
    <xdr:ext cx="666750" cy="264560"/>
    <xdr:sp macro="" textlink="">
      <xdr:nvSpPr>
        <xdr:cNvPr id="44" name="TextBox 43">
          <a:hlinkClick xmlns:r="http://schemas.openxmlformats.org/officeDocument/2006/relationships" r:id="rId8"/>
        </xdr:cNvPr>
        <xdr:cNvSpPr txBox="1"/>
      </xdr:nvSpPr>
      <xdr:spPr>
        <a:xfrm>
          <a:off x="561976" y="1333500"/>
          <a:ext cx="6667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PELAJAR</a:t>
          </a:r>
        </a:p>
      </xdr:txBody>
    </xdr:sp>
    <xdr:clientData/>
  </xdr:oneCellAnchor>
  <xdr:oneCellAnchor>
    <xdr:from>
      <xdr:col>4</xdr:col>
      <xdr:colOff>304801</xdr:colOff>
      <xdr:row>7</xdr:row>
      <xdr:rowOff>9525</xdr:rowOff>
    </xdr:from>
    <xdr:ext cx="685800" cy="264560"/>
    <xdr:sp macro="" textlink="">
      <xdr:nvSpPr>
        <xdr:cNvPr id="45" name="TextBox 44">
          <a:hlinkClick xmlns:r="http://schemas.openxmlformats.org/officeDocument/2006/relationships" r:id="rId9"/>
        </xdr:cNvPr>
        <xdr:cNvSpPr txBox="1"/>
      </xdr:nvSpPr>
      <xdr:spPr>
        <a:xfrm>
          <a:off x="1962151" y="1343025"/>
          <a:ext cx="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SUMBER</a:t>
          </a:r>
        </a:p>
      </xdr:txBody>
    </xdr:sp>
    <xdr:clientData/>
  </xdr:oneCellAnchor>
  <xdr:oneCellAnchor>
    <xdr:from>
      <xdr:col>5</xdr:col>
      <xdr:colOff>257176</xdr:colOff>
      <xdr:row>6</xdr:row>
      <xdr:rowOff>123824</xdr:rowOff>
    </xdr:from>
    <xdr:ext cx="1409700" cy="409575"/>
    <xdr:sp macro="" textlink="">
      <xdr:nvSpPr>
        <xdr:cNvPr id="46" name="TextBox 45">
          <a:hlinkClick xmlns:r="http://schemas.openxmlformats.org/officeDocument/2006/relationships" r:id="rId10"/>
        </xdr:cNvPr>
        <xdr:cNvSpPr txBox="1"/>
      </xdr:nvSpPr>
      <xdr:spPr>
        <a:xfrm>
          <a:off x="2962276" y="1266824"/>
          <a:ext cx="140970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SISTEM PENGURUSAN KUALITI</a:t>
          </a:r>
        </a:p>
      </xdr:txBody>
    </xdr:sp>
    <xdr:clientData/>
  </xdr:oneCellAnchor>
  <xdr:oneCellAnchor>
    <xdr:from>
      <xdr:col>6</xdr:col>
      <xdr:colOff>304800</xdr:colOff>
      <xdr:row>6</xdr:row>
      <xdr:rowOff>133350</xdr:rowOff>
    </xdr:from>
    <xdr:ext cx="1076325" cy="409575"/>
    <xdr:sp macro="" textlink="">
      <xdr:nvSpPr>
        <xdr:cNvPr id="47" name="TextBox 46">
          <a:hlinkClick xmlns:r="http://schemas.openxmlformats.org/officeDocument/2006/relationships" r:id="rId11"/>
        </xdr:cNvPr>
        <xdr:cNvSpPr txBox="1"/>
      </xdr:nvSpPr>
      <xdr:spPr>
        <a:xfrm>
          <a:off x="4543425" y="1276350"/>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PROGRAM</a:t>
          </a:r>
        </a:p>
      </xdr:txBody>
    </xdr:sp>
    <xdr:clientData/>
  </xdr:oneCellAnchor>
  <xdr:oneCellAnchor>
    <xdr:from>
      <xdr:col>8</xdr:col>
      <xdr:colOff>419101</xdr:colOff>
      <xdr:row>6</xdr:row>
      <xdr:rowOff>123825</xdr:rowOff>
    </xdr:from>
    <xdr:ext cx="1076325" cy="409575"/>
    <xdr:sp macro="" textlink="">
      <xdr:nvSpPr>
        <xdr:cNvPr id="48" name="TextBox 47">
          <a:hlinkClick xmlns:r="http://schemas.openxmlformats.org/officeDocument/2006/relationships" r:id="rId12"/>
        </xdr:cNvPr>
        <xdr:cNvSpPr txBox="1"/>
      </xdr:nvSpPr>
      <xdr:spPr>
        <a:xfrm>
          <a:off x="5876926" y="1266825"/>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ALUMNI</a:t>
          </a:r>
        </a:p>
      </xdr:txBody>
    </xdr:sp>
    <xdr:clientData/>
  </xdr:oneCellAnchor>
  <xdr:twoCellAnchor editAs="oneCell">
    <xdr:from>
      <xdr:col>10</xdr:col>
      <xdr:colOff>485775</xdr:colOff>
      <xdr:row>6</xdr:row>
      <xdr:rowOff>114300</xdr:rowOff>
    </xdr:from>
    <xdr:to>
      <xdr:col>12</xdr:col>
      <xdr:colOff>361950</xdr:colOff>
      <xdr:row>8</xdr:row>
      <xdr:rowOff>152400</xdr:rowOff>
    </xdr:to>
    <xdr:pic>
      <xdr:nvPicPr>
        <xdr:cNvPr id="6174" name="Picture 48" descr="rumusan_button.jp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048500" y="1257300"/>
          <a:ext cx="10953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384464</xdr:colOff>
      <xdr:row>6</xdr:row>
      <xdr:rowOff>123824</xdr:rowOff>
    </xdr:from>
    <xdr:ext cx="1095376" cy="428625"/>
    <xdr:sp macro="" textlink="">
      <xdr:nvSpPr>
        <xdr:cNvPr id="50" name="TextBox 49">
          <a:hlinkClick xmlns:r="http://schemas.openxmlformats.org/officeDocument/2006/relationships" r:id="rId14"/>
        </xdr:cNvPr>
        <xdr:cNvSpPr txBox="1"/>
      </xdr:nvSpPr>
      <xdr:spPr>
        <a:xfrm>
          <a:off x="6947189" y="1266824"/>
          <a:ext cx="1095376"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900" b="1">
              <a:solidFill>
                <a:srgbClr val="FFFFFF"/>
              </a:solidFill>
              <a:latin typeface="Arial Black" pitchFamily="34" charset="0"/>
            </a:rPr>
            <a:t>RUMUSAN MARKAH</a:t>
          </a:r>
        </a:p>
      </xdr:txBody>
    </xdr:sp>
    <xdr:clientData/>
  </xdr:oneCellAnchor>
  <xdr:twoCellAnchor editAs="oneCell">
    <xdr:from>
      <xdr:col>11</xdr:col>
      <xdr:colOff>76200</xdr:colOff>
      <xdr:row>2</xdr:row>
      <xdr:rowOff>28575</xdr:rowOff>
    </xdr:from>
    <xdr:to>
      <xdr:col>12</xdr:col>
      <xdr:colOff>342900</xdr:colOff>
      <xdr:row>3</xdr:row>
      <xdr:rowOff>114300</xdr:rowOff>
    </xdr:to>
    <xdr:pic>
      <xdr:nvPicPr>
        <xdr:cNvPr id="6176" name="Picture 50" descr="logout_button.jpg">
          <a:hlinkClick xmlns:r="http://schemas.openxmlformats.org/officeDocument/2006/relationships" r:id="rId15"/>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248525" y="409575"/>
          <a:ext cx="876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15876</xdr:colOff>
      <xdr:row>0</xdr:row>
      <xdr:rowOff>95252</xdr:rowOff>
    </xdr:from>
    <xdr:to>
      <xdr:col>11</xdr:col>
      <xdr:colOff>5292</xdr:colOff>
      <xdr:row>6</xdr:row>
      <xdr:rowOff>84667</xdr:rowOff>
    </xdr:to>
    <xdr:pic>
      <xdr:nvPicPr>
        <xdr:cNvPr id="11" name="Picture 10" descr="headercth2.JPG"/>
        <xdr:cNvPicPr>
          <a:picLocks noChangeAspect="1"/>
        </xdr:cNvPicPr>
      </xdr:nvPicPr>
      <xdr:blipFill>
        <a:blip xmlns:r="http://schemas.openxmlformats.org/officeDocument/2006/relationships" r:embed="rId1" cstate="print">
          <a:lum bright="70000" contrast="-70000"/>
        </a:blip>
        <a:stretch>
          <a:fillRect/>
        </a:stretch>
      </xdr:blipFill>
      <xdr:spPr>
        <a:xfrm>
          <a:off x="158751" y="95252"/>
          <a:ext cx="6723591" cy="113241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85725</xdr:colOff>
      <xdr:row>2</xdr:row>
      <xdr:rowOff>0</xdr:rowOff>
    </xdr:from>
    <xdr:to>
      <xdr:col>2</xdr:col>
      <xdr:colOff>466725</xdr:colOff>
      <xdr:row>4</xdr:row>
      <xdr:rowOff>133350</xdr:rowOff>
    </xdr:to>
    <xdr:pic>
      <xdr:nvPicPr>
        <xdr:cNvPr id="7186" name="Picture 11" descr="jata.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381000"/>
          <a:ext cx="6572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480484</xdr:colOff>
      <xdr:row>1</xdr:row>
      <xdr:rowOff>105835</xdr:rowOff>
    </xdr:from>
    <xdr:to>
      <xdr:col>5</xdr:col>
      <xdr:colOff>291502</xdr:colOff>
      <xdr:row>5</xdr:row>
      <xdr:rowOff>63501</xdr:rowOff>
    </xdr:to>
    <xdr:pic>
      <xdr:nvPicPr>
        <xdr:cNvPr id="13" name="Picture 12" descr="Logo IPG baru.jpg"/>
        <xdr:cNvPicPr>
          <a:picLocks noChangeAspect="1"/>
        </xdr:cNvPicPr>
      </xdr:nvPicPr>
      <xdr:blipFill>
        <a:blip xmlns:r="http://schemas.openxmlformats.org/officeDocument/2006/relationships" r:embed="rId3" cstate="print"/>
        <a:stretch>
          <a:fillRect/>
        </a:stretch>
      </xdr:blipFill>
      <xdr:spPr>
        <a:xfrm>
          <a:off x="899584" y="296335"/>
          <a:ext cx="2182743" cy="719666"/>
        </a:xfrm>
        <a:prstGeom prst="rect">
          <a:avLst/>
        </a:prstGeom>
        <a:ln>
          <a:noFill/>
        </a:ln>
        <a:effectLst>
          <a:softEdge rad="112500"/>
        </a:effectLst>
      </xdr:spPr>
    </xdr:pic>
    <xdr:clientData/>
  </xdr:twoCellAnchor>
  <xdr:twoCellAnchor editAs="oneCell">
    <xdr:from>
      <xdr:col>5</xdr:col>
      <xdr:colOff>219076</xdr:colOff>
      <xdr:row>0</xdr:row>
      <xdr:rowOff>0</xdr:rowOff>
    </xdr:from>
    <xdr:to>
      <xdr:col>11</xdr:col>
      <xdr:colOff>68792</xdr:colOff>
      <xdr:row>7</xdr:row>
      <xdr:rowOff>21444</xdr:rowOff>
    </xdr:to>
    <xdr:pic>
      <xdr:nvPicPr>
        <xdr:cNvPr id="14" name="Picture 13" descr="test1.jpg"/>
        <xdr:cNvPicPr>
          <a:picLocks noChangeAspect="1"/>
        </xdr:cNvPicPr>
      </xdr:nvPicPr>
      <xdr:blipFill>
        <a:blip xmlns:r="http://schemas.openxmlformats.org/officeDocument/2006/relationships" r:embed="rId4" cstate="print"/>
        <a:stretch>
          <a:fillRect/>
        </a:stretch>
      </xdr:blipFill>
      <xdr:spPr>
        <a:xfrm>
          <a:off x="3009901" y="0"/>
          <a:ext cx="3935941" cy="1354944"/>
        </a:xfrm>
        <a:prstGeom prst="rect">
          <a:avLst/>
        </a:prstGeom>
        <a:ln>
          <a:noFill/>
        </a:ln>
        <a:effectLst>
          <a:softEdge rad="127000"/>
        </a:effectLst>
      </xdr:spPr>
    </xdr:pic>
    <xdr:clientData/>
  </xdr:twoCellAnchor>
  <xdr:twoCellAnchor>
    <xdr:from>
      <xdr:col>5</xdr:col>
      <xdr:colOff>727076</xdr:colOff>
      <xdr:row>1</xdr:row>
      <xdr:rowOff>129490</xdr:rowOff>
    </xdr:from>
    <xdr:to>
      <xdr:col>9</xdr:col>
      <xdr:colOff>555624</xdr:colOff>
      <xdr:row>3</xdr:row>
      <xdr:rowOff>148165</xdr:rowOff>
    </xdr:to>
    <xdr:sp macro="" textlink="">
      <xdr:nvSpPr>
        <xdr:cNvPr id="15" name="Rounded Rectangle 14"/>
        <xdr:cNvSpPr/>
      </xdr:nvSpPr>
      <xdr:spPr>
        <a:xfrm>
          <a:off x="3517901" y="319990"/>
          <a:ext cx="2733673" cy="39967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SISTEM</a:t>
          </a: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 PENARAFAN </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xdr:from>
      <xdr:col>5</xdr:col>
      <xdr:colOff>371476</xdr:colOff>
      <xdr:row>3</xdr:row>
      <xdr:rowOff>70226</xdr:rowOff>
    </xdr:from>
    <xdr:to>
      <xdr:col>10</xdr:col>
      <xdr:colOff>371475</xdr:colOff>
      <xdr:row>5</xdr:row>
      <xdr:rowOff>95251</xdr:rowOff>
    </xdr:to>
    <xdr:sp macro="" textlink="">
      <xdr:nvSpPr>
        <xdr:cNvPr id="16" name="Rounded Rectangle 15"/>
        <xdr:cNvSpPr/>
      </xdr:nvSpPr>
      <xdr:spPr>
        <a:xfrm>
          <a:off x="3162301" y="641726"/>
          <a:ext cx="3476624" cy="40602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INSTITUT PENDIDIKAN GURU</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editAs="oneCell">
    <xdr:from>
      <xdr:col>11</xdr:col>
      <xdr:colOff>38100</xdr:colOff>
      <xdr:row>0</xdr:row>
      <xdr:rowOff>28575</xdr:rowOff>
    </xdr:from>
    <xdr:to>
      <xdr:col>12</xdr:col>
      <xdr:colOff>438150</xdr:colOff>
      <xdr:row>1</xdr:row>
      <xdr:rowOff>171450</xdr:rowOff>
    </xdr:to>
    <xdr:pic>
      <xdr:nvPicPr>
        <xdr:cNvPr id="7191" name="Picture 16" descr="back_button.jpg">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15150" y="28575"/>
          <a:ext cx="11144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6</xdr:row>
      <xdr:rowOff>133350</xdr:rowOff>
    </xdr:from>
    <xdr:to>
      <xdr:col>11</xdr:col>
      <xdr:colOff>9525</xdr:colOff>
      <xdr:row>8</xdr:row>
      <xdr:rowOff>152400</xdr:rowOff>
    </xdr:to>
    <xdr:pic>
      <xdr:nvPicPr>
        <xdr:cNvPr id="7192" name="Picture 17" descr="navigate button.jpg"/>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350" y="1276350"/>
          <a:ext cx="6753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xdr:colOff>
      <xdr:row>7</xdr:row>
      <xdr:rowOff>0</xdr:rowOff>
    </xdr:from>
    <xdr:ext cx="666750" cy="264560"/>
    <xdr:sp macro="" textlink="">
      <xdr:nvSpPr>
        <xdr:cNvPr id="19" name="TextBox 18">
          <a:hlinkClick xmlns:r="http://schemas.openxmlformats.org/officeDocument/2006/relationships" r:id="rId8"/>
        </xdr:cNvPr>
        <xdr:cNvSpPr txBox="1"/>
      </xdr:nvSpPr>
      <xdr:spPr>
        <a:xfrm>
          <a:off x="419101" y="1333500"/>
          <a:ext cx="6667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PELAJAR</a:t>
          </a:r>
        </a:p>
      </xdr:txBody>
    </xdr:sp>
    <xdr:clientData/>
  </xdr:oneCellAnchor>
  <xdr:oneCellAnchor>
    <xdr:from>
      <xdr:col>4</xdr:col>
      <xdr:colOff>76201</xdr:colOff>
      <xdr:row>7</xdr:row>
      <xdr:rowOff>9525</xdr:rowOff>
    </xdr:from>
    <xdr:ext cx="685800" cy="264560"/>
    <xdr:sp macro="" textlink="">
      <xdr:nvSpPr>
        <xdr:cNvPr id="20" name="TextBox 19">
          <a:hlinkClick xmlns:r="http://schemas.openxmlformats.org/officeDocument/2006/relationships" r:id="rId9"/>
        </xdr:cNvPr>
        <xdr:cNvSpPr txBox="1"/>
      </xdr:nvSpPr>
      <xdr:spPr>
        <a:xfrm>
          <a:off x="1819276" y="1343025"/>
          <a:ext cx="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SUMBER</a:t>
          </a:r>
        </a:p>
      </xdr:txBody>
    </xdr:sp>
    <xdr:clientData/>
  </xdr:oneCellAnchor>
  <xdr:oneCellAnchor>
    <xdr:from>
      <xdr:col>5</xdr:col>
      <xdr:colOff>28576</xdr:colOff>
      <xdr:row>6</xdr:row>
      <xdr:rowOff>123824</xdr:rowOff>
    </xdr:from>
    <xdr:ext cx="1409700" cy="409575"/>
    <xdr:sp macro="" textlink="">
      <xdr:nvSpPr>
        <xdr:cNvPr id="21" name="TextBox 20">
          <a:hlinkClick xmlns:r="http://schemas.openxmlformats.org/officeDocument/2006/relationships" r:id="rId10"/>
        </xdr:cNvPr>
        <xdr:cNvSpPr txBox="1"/>
      </xdr:nvSpPr>
      <xdr:spPr>
        <a:xfrm>
          <a:off x="2819401" y="1266824"/>
          <a:ext cx="140970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SISTEM PENGURUSAN KUALITI</a:t>
          </a:r>
        </a:p>
      </xdr:txBody>
    </xdr:sp>
    <xdr:clientData/>
  </xdr:oneCellAnchor>
  <xdr:oneCellAnchor>
    <xdr:from>
      <xdr:col>6</xdr:col>
      <xdr:colOff>600075</xdr:colOff>
      <xdr:row>6</xdr:row>
      <xdr:rowOff>133350</xdr:rowOff>
    </xdr:from>
    <xdr:ext cx="1076325" cy="409575"/>
    <xdr:sp macro="" textlink="">
      <xdr:nvSpPr>
        <xdr:cNvPr id="22" name="TextBox 21">
          <a:hlinkClick xmlns:r="http://schemas.openxmlformats.org/officeDocument/2006/relationships" r:id="rId11"/>
        </xdr:cNvPr>
        <xdr:cNvSpPr txBox="1"/>
      </xdr:nvSpPr>
      <xdr:spPr>
        <a:xfrm>
          <a:off x="4400550" y="1276350"/>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PROGRAM</a:t>
          </a:r>
        </a:p>
      </xdr:txBody>
    </xdr:sp>
    <xdr:clientData/>
  </xdr:oneCellAnchor>
  <xdr:oneCellAnchor>
    <xdr:from>
      <xdr:col>9</xdr:col>
      <xdr:colOff>38101</xdr:colOff>
      <xdr:row>6</xdr:row>
      <xdr:rowOff>123825</xdr:rowOff>
    </xdr:from>
    <xdr:ext cx="1076325" cy="409575"/>
    <xdr:sp macro="" textlink="">
      <xdr:nvSpPr>
        <xdr:cNvPr id="23" name="TextBox 22">
          <a:hlinkClick xmlns:r="http://schemas.openxmlformats.org/officeDocument/2006/relationships" r:id="rId12"/>
        </xdr:cNvPr>
        <xdr:cNvSpPr txBox="1"/>
      </xdr:nvSpPr>
      <xdr:spPr>
        <a:xfrm>
          <a:off x="5734051" y="1266825"/>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ALUMNI</a:t>
          </a:r>
        </a:p>
      </xdr:txBody>
    </xdr:sp>
    <xdr:clientData/>
  </xdr:oneCellAnchor>
  <xdr:twoCellAnchor editAs="oneCell">
    <xdr:from>
      <xdr:col>11</xdr:col>
      <xdr:colOff>28575</xdr:colOff>
      <xdr:row>6</xdr:row>
      <xdr:rowOff>114300</xdr:rowOff>
    </xdr:from>
    <xdr:to>
      <xdr:col>12</xdr:col>
      <xdr:colOff>409575</xdr:colOff>
      <xdr:row>8</xdr:row>
      <xdr:rowOff>152400</xdr:rowOff>
    </xdr:to>
    <xdr:pic>
      <xdr:nvPicPr>
        <xdr:cNvPr id="7198" name="Picture 23" descr="rumusan_button.jp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905625" y="1257300"/>
          <a:ext cx="10953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536864</xdr:colOff>
      <xdr:row>6</xdr:row>
      <xdr:rowOff>123824</xdr:rowOff>
    </xdr:from>
    <xdr:ext cx="1095376" cy="428625"/>
    <xdr:sp macro="" textlink="">
      <xdr:nvSpPr>
        <xdr:cNvPr id="25" name="TextBox 24">
          <a:hlinkClick xmlns:r="http://schemas.openxmlformats.org/officeDocument/2006/relationships" r:id="rId14"/>
        </xdr:cNvPr>
        <xdr:cNvSpPr txBox="1"/>
      </xdr:nvSpPr>
      <xdr:spPr>
        <a:xfrm>
          <a:off x="6804314" y="1266824"/>
          <a:ext cx="1095376"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900" b="1">
              <a:solidFill>
                <a:srgbClr val="FFFFFF"/>
              </a:solidFill>
              <a:latin typeface="Arial Black" pitchFamily="34" charset="0"/>
            </a:rPr>
            <a:t>RUMUSAN MARKAH</a:t>
          </a:r>
        </a:p>
      </xdr:txBody>
    </xdr:sp>
    <xdr:clientData/>
  </xdr:oneCellAnchor>
  <xdr:twoCellAnchor editAs="oneCell">
    <xdr:from>
      <xdr:col>11</xdr:col>
      <xdr:colOff>228600</xdr:colOff>
      <xdr:row>2</xdr:row>
      <xdr:rowOff>28575</xdr:rowOff>
    </xdr:from>
    <xdr:to>
      <xdr:col>12</xdr:col>
      <xdr:colOff>390525</xdr:colOff>
      <xdr:row>3</xdr:row>
      <xdr:rowOff>114300</xdr:rowOff>
    </xdr:to>
    <xdr:pic>
      <xdr:nvPicPr>
        <xdr:cNvPr id="7200" name="Picture 25" descr="logout_button.jpg">
          <a:hlinkClick xmlns:r="http://schemas.openxmlformats.org/officeDocument/2006/relationships" r:id="rId15"/>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105650" y="409575"/>
          <a:ext cx="876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44451</xdr:colOff>
      <xdr:row>0</xdr:row>
      <xdr:rowOff>95252</xdr:rowOff>
    </xdr:from>
    <xdr:to>
      <xdr:col>10</xdr:col>
      <xdr:colOff>567267</xdr:colOff>
      <xdr:row>6</xdr:row>
      <xdr:rowOff>84667</xdr:rowOff>
    </xdr:to>
    <xdr:pic>
      <xdr:nvPicPr>
        <xdr:cNvPr id="36" name="Picture 35" descr="headercth2.JPG"/>
        <xdr:cNvPicPr>
          <a:picLocks noChangeAspect="1"/>
        </xdr:cNvPicPr>
      </xdr:nvPicPr>
      <xdr:blipFill>
        <a:blip xmlns:r="http://schemas.openxmlformats.org/officeDocument/2006/relationships" r:embed="rId1" cstate="print">
          <a:lum bright="70000" contrast="-70000"/>
        </a:blip>
        <a:stretch>
          <a:fillRect/>
        </a:stretch>
      </xdr:blipFill>
      <xdr:spPr>
        <a:xfrm>
          <a:off x="44451" y="95252"/>
          <a:ext cx="6723591" cy="113241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114300</xdr:colOff>
      <xdr:row>2</xdr:row>
      <xdr:rowOff>0</xdr:rowOff>
    </xdr:from>
    <xdr:to>
      <xdr:col>2</xdr:col>
      <xdr:colOff>352425</xdr:colOff>
      <xdr:row>4</xdr:row>
      <xdr:rowOff>133350</xdr:rowOff>
    </xdr:to>
    <xdr:pic>
      <xdr:nvPicPr>
        <xdr:cNvPr id="8210" name="Picture 36" descr="jata.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381000"/>
          <a:ext cx="6572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366184</xdr:colOff>
      <xdr:row>1</xdr:row>
      <xdr:rowOff>105835</xdr:rowOff>
    </xdr:from>
    <xdr:to>
      <xdr:col>5</xdr:col>
      <xdr:colOff>262927</xdr:colOff>
      <xdr:row>5</xdr:row>
      <xdr:rowOff>63501</xdr:rowOff>
    </xdr:to>
    <xdr:pic>
      <xdr:nvPicPr>
        <xdr:cNvPr id="38" name="Picture 37" descr="Logo IPG baru.jpg"/>
        <xdr:cNvPicPr>
          <a:picLocks noChangeAspect="1"/>
        </xdr:cNvPicPr>
      </xdr:nvPicPr>
      <xdr:blipFill>
        <a:blip xmlns:r="http://schemas.openxmlformats.org/officeDocument/2006/relationships" r:embed="rId3" cstate="print"/>
        <a:stretch>
          <a:fillRect/>
        </a:stretch>
      </xdr:blipFill>
      <xdr:spPr>
        <a:xfrm>
          <a:off x="785284" y="296335"/>
          <a:ext cx="2182743" cy="719666"/>
        </a:xfrm>
        <a:prstGeom prst="rect">
          <a:avLst/>
        </a:prstGeom>
        <a:ln>
          <a:noFill/>
        </a:ln>
        <a:effectLst>
          <a:softEdge rad="112500"/>
        </a:effectLst>
      </xdr:spPr>
    </xdr:pic>
    <xdr:clientData/>
  </xdr:twoCellAnchor>
  <xdr:twoCellAnchor editAs="oneCell">
    <xdr:from>
      <xdr:col>5</xdr:col>
      <xdr:colOff>190501</xdr:colOff>
      <xdr:row>0</xdr:row>
      <xdr:rowOff>0</xdr:rowOff>
    </xdr:from>
    <xdr:to>
      <xdr:col>11</xdr:col>
      <xdr:colOff>21167</xdr:colOff>
      <xdr:row>7</xdr:row>
      <xdr:rowOff>21444</xdr:rowOff>
    </xdr:to>
    <xdr:pic>
      <xdr:nvPicPr>
        <xdr:cNvPr id="39" name="Picture 38" descr="test1.jpg"/>
        <xdr:cNvPicPr>
          <a:picLocks noChangeAspect="1"/>
        </xdr:cNvPicPr>
      </xdr:nvPicPr>
      <xdr:blipFill>
        <a:blip xmlns:r="http://schemas.openxmlformats.org/officeDocument/2006/relationships" r:embed="rId4" cstate="print"/>
        <a:stretch>
          <a:fillRect/>
        </a:stretch>
      </xdr:blipFill>
      <xdr:spPr>
        <a:xfrm>
          <a:off x="2895601" y="0"/>
          <a:ext cx="3935941" cy="1354944"/>
        </a:xfrm>
        <a:prstGeom prst="rect">
          <a:avLst/>
        </a:prstGeom>
        <a:ln>
          <a:noFill/>
        </a:ln>
        <a:effectLst>
          <a:softEdge rad="127000"/>
        </a:effectLst>
      </xdr:spPr>
    </xdr:pic>
    <xdr:clientData/>
  </xdr:twoCellAnchor>
  <xdr:twoCellAnchor>
    <xdr:from>
      <xdr:col>5</xdr:col>
      <xdr:colOff>698501</xdr:colOff>
      <xdr:row>1</xdr:row>
      <xdr:rowOff>129490</xdr:rowOff>
    </xdr:from>
    <xdr:to>
      <xdr:col>9</xdr:col>
      <xdr:colOff>479424</xdr:colOff>
      <xdr:row>3</xdr:row>
      <xdr:rowOff>148165</xdr:rowOff>
    </xdr:to>
    <xdr:sp macro="" textlink="">
      <xdr:nvSpPr>
        <xdr:cNvPr id="40" name="Rounded Rectangle 39"/>
        <xdr:cNvSpPr/>
      </xdr:nvSpPr>
      <xdr:spPr>
        <a:xfrm>
          <a:off x="3403601" y="319990"/>
          <a:ext cx="2733673" cy="39967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SISTEM</a:t>
          </a: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 PENARAFAN </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xdr:from>
      <xdr:col>5</xdr:col>
      <xdr:colOff>342901</xdr:colOff>
      <xdr:row>3</xdr:row>
      <xdr:rowOff>70226</xdr:rowOff>
    </xdr:from>
    <xdr:to>
      <xdr:col>10</xdr:col>
      <xdr:colOff>323850</xdr:colOff>
      <xdr:row>5</xdr:row>
      <xdr:rowOff>95251</xdr:rowOff>
    </xdr:to>
    <xdr:sp macro="" textlink="">
      <xdr:nvSpPr>
        <xdr:cNvPr id="41" name="Rounded Rectangle 40"/>
        <xdr:cNvSpPr/>
      </xdr:nvSpPr>
      <xdr:spPr>
        <a:xfrm>
          <a:off x="3048001" y="641726"/>
          <a:ext cx="3476624" cy="40602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lnSpc>
              <a:spcPts val="1600"/>
            </a:lnSpc>
          </a:pP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INSTITUT PENDIDIKAN GURU</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editAs="oneCell">
    <xdr:from>
      <xdr:col>10</xdr:col>
      <xdr:colOff>581025</xdr:colOff>
      <xdr:row>0</xdr:row>
      <xdr:rowOff>28575</xdr:rowOff>
    </xdr:from>
    <xdr:to>
      <xdr:col>13</xdr:col>
      <xdr:colOff>19050</xdr:colOff>
      <xdr:row>1</xdr:row>
      <xdr:rowOff>171450</xdr:rowOff>
    </xdr:to>
    <xdr:pic>
      <xdr:nvPicPr>
        <xdr:cNvPr id="8215" name="Picture 41" descr="back_button.jpg">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81800" y="28575"/>
          <a:ext cx="11239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6</xdr:row>
      <xdr:rowOff>133350</xdr:rowOff>
    </xdr:from>
    <xdr:to>
      <xdr:col>10</xdr:col>
      <xdr:colOff>571500</xdr:colOff>
      <xdr:row>8</xdr:row>
      <xdr:rowOff>152400</xdr:rowOff>
    </xdr:to>
    <xdr:pic>
      <xdr:nvPicPr>
        <xdr:cNvPr id="8216" name="Picture 42" descr="navigate button.jpg"/>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050" y="1276350"/>
          <a:ext cx="6753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161926</xdr:colOff>
      <xdr:row>7</xdr:row>
      <xdr:rowOff>0</xdr:rowOff>
    </xdr:from>
    <xdr:ext cx="666750" cy="264560"/>
    <xdr:sp macro="" textlink="">
      <xdr:nvSpPr>
        <xdr:cNvPr id="44" name="TextBox 43">
          <a:hlinkClick xmlns:r="http://schemas.openxmlformats.org/officeDocument/2006/relationships" r:id="rId8"/>
        </xdr:cNvPr>
        <xdr:cNvSpPr txBox="1"/>
      </xdr:nvSpPr>
      <xdr:spPr>
        <a:xfrm>
          <a:off x="304801" y="1333500"/>
          <a:ext cx="6667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PELAJAR</a:t>
          </a:r>
        </a:p>
      </xdr:txBody>
    </xdr:sp>
    <xdr:clientData/>
  </xdr:oneCellAnchor>
  <xdr:oneCellAnchor>
    <xdr:from>
      <xdr:col>4</xdr:col>
      <xdr:colOff>47626</xdr:colOff>
      <xdr:row>7</xdr:row>
      <xdr:rowOff>9525</xdr:rowOff>
    </xdr:from>
    <xdr:ext cx="685800" cy="264560"/>
    <xdr:sp macro="" textlink="">
      <xdr:nvSpPr>
        <xdr:cNvPr id="45" name="TextBox 44">
          <a:hlinkClick xmlns:r="http://schemas.openxmlformats.org/officeDocument/2006/relationships" r:id="rId9"/>
        </xdr:cNvPr>
        <xdr:cNvSpPr txBox="1"/>
      </xdr:nvSpPr>
      <xdr:spPr>
        <a:xfrm>
          <a:off x="1704976" y="1343025"/>
          <a:ext cx="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SUMBER</a:t>
          </a:r>
        </a:p>
      </xdr:txBody>
    </xdr:sp>
    <xdr:clientData/>
  </xdr:oneCellAnchor>
  <xdr:oneCellAnchor>
    <xdr:from>
      <xdr:col>5</xdr:col>
      <xdr:colOff>1</xdr:colOff>
      <xdr:row>6</xdr:row>
      <xdr:rowOff>123824</xdr:rowOff>
    </xdr:from>
    <xdr:ext cx="1409700" cy="409575"/>
    <xdr:sp macro="" textlink="">
      <xdr:nvSpPr>
        <xdr:cNvPr id="46" name="TextBox 45">
          <a:hlinkClick xmlns:r="http://schemas.openxmlformats.org/officeDocument/2006/relationships" r:id="rId10"/>
        </xdr:cNvPr>
        <xdr:cNvSpPr txBox="1"/>
      </xdr:nvSpPr>
      <xdr:spPr>
        <a:xfrm>
          <a:off x="2705101" y="1266824"/>
          <a:ext cx="140970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SISTEM PENGURUSAN KUALITI</a:t>
          </a:r>
        </a:p>
      </xdr:txBody>
    </xdr:sp>
    <xdr:clientData/>
  </xdr:oneCellAnchor>
  <xdr:oneCellAnchor>
    <xdr:from>
      <xdr:col>6</xdr:col>
      <xdr:colOff>352425</xdr:colOff>
      <xdr:row>6</xdr:row>
      <xdr:rowOff>133350</xdr:rowOff>
    </xdr:from>
    <xdr:ext cx="1076325" cy="409575"/>
    <xdr:sp macro="" textlink="">
      <xdr:nvSpPr>
        <xdr:cNvPr id="47" name="TextBox 46">
          <a:hlinkClick xmlns:r="http://schemas.openxmlformats.org/officeDocument/2006/relationships" r:id="rId11"/>
        </xdr:cNvPr>
        <xdr:cNvSpPr txBox="1"/>
      </xdr:nvSpPr>
      <xdr:spPr>
        <a:xfrm>
          <a:off x="4286250" y="1276350"/>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PROGRAM</a:t>
          </a:r>
        </a:p>
      </xdr:txBody>
    </xdr:sp>
    <xdr:clientData/>
  </xdr:oneCellAnchor>
  <xdr:oneCellAnchor>
    <xdr:from>
      <xdr:col>8</xdr:col>
      <xdr:colOff>419101</xdr:colOff>
      <xdr:row>6</xdr:row>
      <xdr:rowOff>123825</xdr:rowOff>
    </xdr:from>
    <xdr:ext cx="1076325" cy="409575"/>
    <xdr:sp macro="" textlink="">
      <xdr:nvSpPr>
        <xdr:cNvPr id="48" name="TextBox 47">
          <a:hlinkClick xmlns:r="http://schemas.openxmlformats.org/officeDocument/2006/relationships" r:id="rId12"/>
        </xdr:cNvPr>
        <xdr:cNvSpPr txBox="1"/>
      </xdr:nvSpPr>
      <xdr:spPr>
        <a:xfrm>
          <a:off x="5619751" y="1266825"/>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ALUMNI</a:t>
          </a:r>
        </a:p>
      </xdr:txBody>
    </xdr:sp>
    <xdr:clientData/>
  </xdr:oneCellAnchor>
  <xdr:twoCellAnchor editAs="oneCell">
    <xdr:from>
      <xdr:col>10</xdr:col>
      <xdr:colOff>590550</xdr:colOff>
      <xdr:row>6</xdr:row>
      <xdr:rowOff>114300</xdr:rowOff>
    </xdr:from>
    <xdr:to>
      <xdr:col>13</xdr:col>
      <xdr:colOff>9525</xdr:colOff>
      <xdr:row>8</xdr:row>
      <xdr:rowOff>152400</xdr:rowOff>
    </xdr:to>
    <xdr:pic>
      <xdr:nvPicPr>
        <xdr:cNvPr id="8222" name="Picture 48" descr="rumusan_button.jp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91325" y="1257300"/>
          <a:ext cx="11049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489239</xdr:colOff>
      <xdr:row>6</xdr:row>
      <xdr:rowOff>123824</xdr:rowOff>
    </xdr:from>
    <xdr:ext cx="1095376" cy="428625"/>
    <xdr:sp macro="" textlink="">
      <xdr:nvSpPr>
        <xdr:cNvPr id="50" name="TextBox 49">
          <a:hlinkClick xmlns:r="http://schemas.openxmlformats.org/officeDocument/2006/relationships" r:id="rId14"/>
        </xdr:cNvPr>
        <xdr:cNvSpPr txBox="1"/>
      </xdr:nvSpPr>
      <xdr:spPr>
        <a:xfrm>
          <a:off x="6690014" y="1266824"/>
          <a:ext cx="1095376"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900" b="1">
              <a:solidFill>
                <a:srgbClr val="FFFFFF"/>
              </a:solidFill>
              <a:latin typeface="Arial Black" pitchFamily="34" charset="0"/>
            </a:rPr>
            <a:t>RUMUSAN MARKAH</a:t>
          </a:r>
        </a:p>
      </xdr:txBody>
    </xdr:sp>
    <xdr:clientData/>
  </xdr:oneCellAnchor>
  <xdr:twoCellAnchor editAs="oneCell">
    <xdr:from>
      <xdr:col>11</xdr:col>
      <xdr:colOff>161925</xdr:colOff>
      <xdr:row>2</xdr:row>
      <xdr:rowOff>28575</xdr:rowOff>
    </xdr:from>
    <xdr:to>
      <xdr:col>12</xdr:col>
      <xdr:colOff>428625</xdr:colOff>
      <xdr:row>3</xdr:row>
      <xdr:rowOff>114300</xdr:rowOff>
    </xdr:to>
    <xdr:pic>
      <xdr:nvPicPr>
        <xdr:cNvPr id="8224" name="Picture 50" descr="logout_button.jpg">
          <a:hlinkClick xmlns:r="http://schemas.openxmlformats.org/officeDocument/2006/relationships" r:id="rId15"/>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972300" y="409575"/>
          <a:ext cx="876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190500</xdr:colOff>
      <xdr:row>11</xdr:row>
      <xdr:rowOff>76200</xdr:rowOff>
    </xdr:from>
    <xdr:to>
      <xdr:col>9</xdr:col>
      <xdr:colOff>85725</xdr:colOff>
      <xdr:row>24</xdr:row>
      <xdr:rowOff>95250</xdr:rowOff>
    </xdr:to>
    <xdr:pic>
      <xdr:nvPicPr>
        <xdr:cNvPr id="41" name="Picture 40" descr="test.png"/>
        <xdr:cNvPicPr>
          <a:picLocks noChangeAspect="1"/>
        </xdr:cNvPicPr>
      </xdr:nvPicPr>
      <xdr:blipFill>
        <a:blip xmlns:r="http://schemas.openxmlformats.org/officeDocument/2006/relationships" r:embed="rId1" cstate="print">
          <a:duotone>
            <a:schemeClr val="accent2">
              <a:shade val="45000"/>
              <a:satMod val="135000"/>
            </a:schemeClr>
            <a:prstClr val="white"/>
          </a:duotone>
          <a:lum bright="-1000"/>
        </a:blip>
        <a:stretch>
          <a:fillRect/>
        </a:stretch>
      </xdr:blipFill>
      <xdr:spPr>
        <a:xfrm>
          <a:off x="6724650" y="2181225"/>
          <a:ext cx="1114425" cy="4505325"/>
        </a:xfrm>
        <a:prstGeom prst="rect">
          <a:avLst/>
        </a:prstGeom>
        <a:ln>
          <a:noFill/>
        </a:ln>
        <a:effectLst>
          <a:softEdge rad="112500"/>
        </a:effectLst>
      </xdr:spPr>
    </xdr:pic>
    <xdr:clientData/>
  </xdr:twoCellAnchor>
  <xdr:twoCellAnchor>
    <xdr:from>
      <xdr:col>0</xdr:col>
      <xdr:colOff>542924</xdr:colOff>
      <xdr:row>24</xdr:row>
      <xdr:rowOff>38100</xdr:rowOff>
    </xdr:from>
    <xdr:to>
      <xdr:col>9</xdr:col>
      <xdr:colOff>85725</xdr:colOff>
      <xdr:row>30</xdr:row>
      <xdr:rowOff>9525</xdr:rowOff>
    </xdr:to>
    <xdr:sp macro="" textlink="">
      <xdr:nvSpPr>
        <xdr:cNvPr id="32" name="Rounded Rectangle 31"/>
        <xdr:cNvSpPr/>
      </xdr:nvSpPr>
      <xdr:spPr>
        <a:xfrm>
          <a:off x="542924" y="6448425"/>
          <a:ext cx="6838951" cy="1123950"/>
        </a:xfrm>
        <a:prstGeom prst="roundRect">
          <a:avLst/>
        </a:prstGeom>
        <a:solidFill>
          <a:srgbClr val="99CCFF"/>
        </a:solidFill>
        <a:ln>
          <a:noFill/>
        </a:ln>
        <a:effectLst>
          <a:glow rad="139700">
            <a:schemeClr val="accent1">
              <a:satMod val="175000"/>
              <a:alpha val="40000"/>
            </a:schemeClr>
          </a:glow>
          <a:outerShdw blurRad="152400" dist="317500" dir="5400000" sx="90000" sy="-19000" rotWithShape="0">
            <a:prstClr val="black">
              <a:alpha val="15000"/>
            </a:prstClr>
          </a:outerShdw>
        </a:effectLst>
        <a:scene3d>
          <a:camera prst="orthographicFront">
            <a:rot lat="0" lon="0" rev="0"/>
          </a:camera>
          <a:lightRig rig="brightRoom" dir="t"/>
        </a:scene3d>
        <a:sp3d contourW="12700" prstMaterial="metal">
          <a:bevelT w="38100" h="57150" prst="artDeco"/>
          <a:contourClr>
            <a:schemeClr val="tx2"/>
          </a:contourClr>
        </a:sp3d>
      </xdr:spPr>
      <xdr:style>
        <a:lnRef idx="1">
          <a:schemeClr val="accent1"/>
        </a:lnRef>
        <a:fillRef idx="1001">
          <a:schemeClr val="dk2"/>
        </a:fillRef>
        <a:effectRef idx="2">
          <a:schemeClr val="accent1"/>
        </a:effectRef>
        <a:fontRef idx="minor">
          <a:schemeClr val="lt1"/>
        </a:fontRef>
      </xdr:style>
      <xdr:txBody>
        <a:bodyPr vertOverflow="clip" rtlCol="0" anchor="ctr"/>
        <a:lstStyle/>
        <a:p>
          <a:pPr algn="ctr"/>
          <a:endParaRPr lang="en-US" sz="1000" b="1" cap="none" spc="0">
            <a:ln w="19050">
              <a:noFill/>
              <a:prstDash val="solid"/>
            </a:ln>
            <a:solidFill>
              <a:sysClr val="windowText" lastClr="000000"/>
            </a:solidFill>
            <a:effectLst/>
            <a:latin typeface="Arial" pitchFamily="34" charset="0"/>
            <a:cs typeface="Arial" pitchFamily="34" charset="0"/>
          </a:endParaRPr>
        </a:p>
      </xdr:txBody>
    </xdr:sp>
    <xdr:clientData/>
  </xdr:twoCellAnchor>
  <xdr:twoCellAnchor editAs="oneCell">
    <xdr:from>
      <xdr:col>1</xdr:col>
      <xdr:colOff>28575</xdr:colOff>
      <xdr:row>24</xdr:row>
      <xdr:rowOff>122717</xdr:rowOff>
    </xdr:from>
    <xdr:to>
      <xdr:col>8</xdr:col>
      <xdr:colOff>581025</xdr:colOff>
      <xdr:row>29</xdr:row>
      <xdr:rowOff>97776</xdr:rowOff>
    </xdr:to>
    <xdr:pic>
      <xdr:nvPicPr>
        <xdr:cNvPr id="8" name="Picture 7" descr="banner2.jpg"/>
        <xdr:cNvPicPr>
          <a:picLocks noChangeAspect="1"/>
        </xdr:cNvPicPr>
      </xdr:nvPicPr>
      <xdr:blipFill>
        <a:blip xmlns:r="http://schemas.openxmlformats.org/officeDocument/2006/relationships" r:embed="rId2" cstate="print">
          <a:lum bright="66000" contrast="-75000"/>
        </a:blip>
        <a:stretch>
          <a:fillRect/>
        </a:stretch>
      </xdr:blipFill>
      <xdr:spPr>
        <a:xfrm>
          <a:off x="638175" y="7428392"/>
          <a:ext cx="7086600" cy="937084"/>
        </a:xfrm>
        <a:prstGeom prst="roundRect">
          <a:avLst>
            <a:gd name="adj" fmla="val 8594"/>
          </a:avLst>
        </a:prstGeom>
        <a:solidFill>
          <a:srgbClr val="FFFFFF">
            <a:shade val="85000"/>
          </a:srgbClr>
        </a:solidFill>
        <a:ln>
          <a:noFill/>
        </a:ln>
        <a:effectLst>
          <a:reflection blurRad="12700" stA="38000" endPos="28000" dist="5000" dir="5400000" sy="-100000" algn="bl" rotWithShape="0"/>
          <a:softEdge rad="31750"/>
        </a:effectLst>
      </xdr:spPr>
    </xdr:pic>
    <xdr:clientData/>
  </xdr:twoCellAnchor>
  <xdr:twoCellAnchor editAs="oneCell">
    <xdr:from>
      <xdr:col>1</xdr:col>
      <xdr:colOff>590550</xdr:colOff>
      <xdr:row>15</xdr:row>
      <xdr:rowOff>85725</xdr:rowOff>
    </xdr:from>
    <xdr:to>
      <xdr:col>3</xdr:col>
      <xdr:colOff>1009650</xdr:colOff>
      <xdr:row>19</xdr:row>
      <xdr:rowOff>476250</xdr:rowOff>
    </xdr:to>
    <xdr:pic>
      <xdr:nvPicPr>
        <xdr:cNvPr id="9249" name="Picture 5" descr="bg button.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0150" y="3276600"/>
          <a:ext cx="1981200"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1209675</xdr:colOff>
      <xdr:row>20</xdr:row>
      <xdr:rowOff>9525</xdr:rowOff>
    </xdr:from>
    <xdr:to>
      <xdr:col>5</xdr:col>
      <xdr:colOff>1524000</xdr:colOff>
      <xdr:row>20</xdr:row>
      <xdr:rowOff>295275</xdr:rowOff>
    </xdr:to>
    <xdr:pic>
      <xdr:nvPicPr>
        <xdr:cNvPr id="9250" name="Picture 6" descr="logo.pn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00700" y="5724525"/>
          <a:ext cx="314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609600</xdr:colOff>
      <xdr:row>24</xdr:row>
      <xdr:rowOff>95248</xdr:rowOff>
    </xdr:from>
    <xdr:ext cx="2676525" cy="990601"/>
    <xdr:sp macro="" textlink="">
      <xdr:nvSpPr>
        <xdr:cNvPr id="10" name="TextBox 9"/>
        <xdr:cNvSpPr txBox="1"/>
      </xdr:nvSpPr>
      <xdr:spPr>
        <a:xfrm>
          <a:off x="2781300" y="7400923"/>
          <a:ext cx="2676525" cy="990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w="19050">
                <a:noFill/>
                <a:prstDash val="solid"/>
              </a:ln>
              <a:solidFill>
                <a:srgbClr val="660066"/>
              </a:solidFill>
              <a:effectLst/>
              <a:uLnTx/>
              <a:uFillTx/>
              <a:latin typeface="Arial" pitchFamily="34" charset="0"/>
              <a:ea typeface="+mn-ea"/>
              <a:cs typeface="Arial" pitchFamily="34" charset="0"/>
            </a:rPr>
            <a:t>Institut Pendidikan Guru Malaysia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w="19050">
                <a:noFill/>
                <a:prstDash val="solid"/>
              </a:ln>
              <a:solidFill>
                <a:srgbClr val="660066"/>
              </a:solidFill>
              <a:effectLst/>
              <a:uLnTx/>
              <a:uFillTx/>
              <a:latin typeface="Arial" pitchFamily="34" charset="0"/>
              <a:ea typeface="+mn-ea"/>
              <a:cs typeface="Arial" pitchFamily="34" charset="0"/>
            </a:rPr>
            <a:t>Kementerian Pendidikan Malaysia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w="19050">
                <a:noFill/>
                <a:prstDash val="solid"/>
              </a:ln>
              <a:solidFill>
                <a:srgbClr val="660066"/>
              </a:solidFill>
              <a:effectLst/>
              <a:uLnTx/>
              <a:uFillTx/>
              <a:latin typeface="Arial" pitchFamily="34" charset="0"/>
              <a:ea typeface="+mn-ea"/>
              <a:cs typeface="Arial" pitchFamily="34" charset="0"/>
            </a:rPr>
            <a:t>Aras 1, Enterprise Building 3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w="19050">
                <a:noFill/>
                <a:prstDash val="solid"/>
              </a:ln>
              <a:solidFill>
                <a:srgbClr val="660066"/>
              </a:solidFill>
              <a:effectLst/>
              <a:uLnTx/>
              <a:uFillTx/>
              <a:latin typeface="Arial" pitchFamily="34" charset="0"/>
              <a:ea typeface="+mn-ea"/>
              <a:cs typeface="Arial" pitchFamily="34" charset="0"/>
            </a:rPr>
            <a:t>Blok 2200, Jalan Persiaran Apec, Cyber 6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w="19050">
                <a:noFill/>
                <a:prstDash val="solid"/>
              </a:ln>
              <a:solidFill>
                <a:srgbClr val="660066"/>
              </a:solidFill>
              <a:effectLst/>
              <a:uLnTx/>
              <a:uFillTx/>
              <a:latin typeface="Arial" pitchFamily="34" charset="0"/>
              <a:ea typeface="+mn-ea"/>
              <a:cs typeface="Arial" pitchFamily="34" charset="0"/>
            </a:rPr>
            <a:t>63000 CYBERJAYA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w="19050">
                <a:noFill/>
                <a:prstDash val="solid"/>
              </a:ln>
              <a:solidFill>
                <a:srgbClr val="660066"/>
              </a:solidFill>
              <a:effectLst/>
              <a:uLnTx/>
              <a:uFillTx/>
              <a:latin typeface="Arial" pitchFamily="34" charset="0"/>
              <a:ea typeface="+mn-ea"/>
              <a:cs typeface="Arial" pitchFamily="34" charset="0"/>
            </a:rPr>
            <a:t>Tel: 03-83126600</a:t>
          </a:r>
          <a:endParaRPr lang="en-US" sz="1100">
            <a:solidFill>
              <a:srgbClr val="660066"/>
            </a:solidFill>
          </a:endParaRPr>
        </a:p>
      </xdr:txBody>
    </xdr:sp>
    <xdr:clientData/>
  </xdr:oneCellAnchor>
  <xdr:oneCellAnchor>
    <xdr:from>
      <xdr:col>2</xdr:col>
      <xdr:colOff>247651</xdr:colOff>
      <xdr:row>17</xdr:row>
      <xdr:rowOff>47625</xdr:rowOff>
    </xdr:from>
    <xdr:ext cx="1676399" cy="476250"/>
    <xdr:sp macro="" textlink="">
      <xdr:nvSpPr>
        <xdr:cNvPr id="11" name="TextBox 10">
          <a:hlinkClick xmlns:r="http://schemas.openxmlformats.org/officeDocument/2006/relationships" r:id="rId5"/>
        </xdr:cNvPr>
        <xdr:cNvSpPr txBox="1"/>
      </xdr:nvSpPr>
      <xdr:spPr>
        <a:xfrm>
          <a:off x="1466851" y="4772025"/>
          <a:ext cx="1676399"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solidFill>
                <a:srgbClr val="660033"/>
              </a:solidFill>
              <a:latin typeface="Calibri" pitchFamily="34" charset="0"/>
            </a:rPr>
            <a:t>SISTEM</a:t>
          </a:r>
          <a:r>
            <a:rPr lang="en-US" sz="1200" b="1" baseline="0">
              <a:solidFill>
                <a:srgbClr val="660033"/>
              </a:solidFill>
              <a:latin typeface="Calibri" pitchFamily="34" charset="0"/>
            </a:rPr>
            <a:t> PENGURUSAN KUALITI</a:t>
          </a:r>
          <a:endParaRPr lang="en-US" sz="1200" b="1">
            <a:solidFill>
              <a:srgbClr val="660033"/>
            </a:solidFill>
            <a:latin typeface="Calibri" pitchFamily="34" charset="0"/>
          </a:endParaRPr>
        </a:p>
      </xdr:txBody>
    </xdr:sp>
    <xdr:clientData/>
  </xdr:oneCellAnchor>
  <xdr:oneCellAnchor>
    <xdr:from>
      <xdr:col>2</xdr:col>
      <xdr:colOff>571501</xdr:colOff>
      <xdr:row>15</xdr:row>
      <xdr:rowOff>123825</xdr:rowOff>
    </xdr:from>
    <xdr:ext cx="933449" cy="295275"/>
    <xdr:sp macro="" textlink="">
      <xdr:nvSpPr>
        <xdr:cNvPr id="12" name="TextBox 11">
          <a:hlinkClick xmlns:r="http://schemas.openxmlformats.org/officeDocument/2006/relationships" r:id="rId6"/>
        </xdr:cNvPr>
        <xdr:cNvSpPr txBox="1"/>
      </xdr:nvSpPr>
      <xdr:spPr>
        <a:xfrm>
          <a:off x="1790701" y="3838575"/>
          <a:ext cx="933449"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solidFill>
                <a:srgbClr val="660033"/>
              </a:solidFill>
              <a:latin typeface="Calibri" pitchFamily="34" charset="0"/>
            </a:rPr>
            <a:t>PELAJAR</a:t>
          </a:r>
        </a:p>
      </xdr:txBody>
    </xdr:sp>
    <xdr:clientData/>
  </xdr:oneCellAnchor>
  <xdr:oneCellAnchor>
    <xdr:from>
      <xdr:col>2</xdr:col>
      <xdr:colOff>552451</xdr:colOff>
      <xdr:row>16</xdr:row>
      <xdr:rowOff>123826</xdr:rowOff>
    </xdr:from>
    <xdr:ext cx="933449" cy="304800"/>
    <xdr:sp macro="" textlink="">
      <xdr:nvSpPr>
        <xdr:cNvPr id="13" name="TextBox 12">
          <a:hlinkClick xmlns:r="http://schemas.openxmlformats.org/officeDocument/2006/relationships" r:id="rId7"/>
        </xdr:cNvPr>
        <xdr:cNvSpPr txBox="1"/>
      </xdr:nvSpPr>
      <xdr:spPr>
        <a:xfrm>
          <a:off x="1771651" y="4343401"/>
          <a:ext cx="933449"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solidFill>
                <a:srgbClr val="660033"/>
              </a:solidFill>
              <a:latin typeface="Calibri" pitchFamily="34" charset="0"/>
            </a:rPr>
            <a:t>SUMBER</a:t>
          </a:r>
        </a:p>
      </xdr:txBody>
    </xdr:sp>
    <xdr:clientData/>
  </xdr:oneCellAnchor>
  <xdr:oneCellAnchor>
    <xdr:from>
      <xdr:col>2</xdr:col>
      <xdr:colOff>390526</xdr:colOff>
      <xdr:row>18</xdr:row>
      <xdr:rowOff>38101</xdr:rowOff>
    </xdr:from>
    <xdr:ext cx="1304924" cy="485774"/>
    <xdr:sp macro="" textlink="">
      <xdr:nvSpPr>
        <xdr:cNvPr id="14" name="TextBox 13">
          <a:hlinkClick xmlns:r="http://schemas.openxmlformats.org/officeDocument/2006/relationships" r:id="rId8"/>
        </xdr:cNvPr>
        <xdr:cNvSpPr txBox="1"/>
      </xdr:nvSpPr>
      <xdr:spPr>
        <a:xfrm>
          <a:off x="1609726" y="5267326"/>
          <a:ext cx="1304924" cy="485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solidFill>
                <a:srgbClr val="660033"/>
              </a:solidFill>
              <a:latin typeface="Calibri" pitchFamily="34" charset="0"/>
            </a:rPr>
            <a:t>PENGIKTIRAFAN PROGRAM</a:t>
          </a:r>
        </a:p>
      </xdr:txBody>
    </xdr:sp>
    <xdr:clientData/>
  </xdr:oneCellAnchor>
  <xdr:oneCellAnchor>
    <xdr:from>
      <xdr:col>2</xdr:col>
      <xdr:colOff>400050</xdr:colOff>
      <xdr:row>19</xdr:row>
      <xdr:rowOff>38100</xdr:rowOff>
    </xdr:from>
    <xdr:ext cx="1304924" cy="485774"/>
    <xdr:sp macro="" textlink="">
      <xdr:nvSpPr>
        <xdr:cNvPr id="16" name="TextBox 15">
          <a:hlinkClick xmlns:r="http://schemas.openxmlformats.org/officeDocument/2006/relationships" r:id="rId9"/>
        </xdr:cNvPr>
        <xdr:cNvSpPr txBox="1"/>
      </xdr:nvSpPr>
      <xdr:spPr>
        <a:xfrm>
          <a:off x="1619250" y="5772150"/>
          <a:ext cx="1304924" cy="485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solidFill>
                <a:srgbClr val="660033"/>
              </a:solidFill>
              <a:latin typeface="Calibri" pitchFamily="34" charset="0"/>
            </a:rPr>
            <a:t>PENGIKTIRAFAN ALUMNI</a:t>
          </a:r>
        </a:p>
      </xdr:txBody>
    </xdr:sp>
    <xdr:clientData/>
  </xdr:oneCellAnchor>
  <xdr:twoCellAnchor>
    <xdr:from>
      <xdr:col>2</xdr:col>
      <xdr:colOff>895351</xdr:colOff>
      <xdr:row>8</xdr:row>
      <xdr:rowOff>180974</xdr:rowOff>
    </xdr:from>
    <xdr:to>
      <xdr:col>6</xdr:col>
      <xdr:colOff>180975</xdr:colOff>
      <xdr:row>11</xdr:row>
      <xdr:rowOff>57150</xdr:rowOff>
    </xdr:to>
    <xdr:sp macro="" textlink="">
      <xdr:nvSpPr>
        <xdr:cNvPr id="17" name="Rounded Rectangle 16"/>
        <xdr:cNvSpPr/>
      </xdr:nvSpPr>
      <xdr:spPr>
        <a:xfrm>
          <a:off x="2114551" y="1704974"/>
          <a:ext cx="3990974" cy="457201"/>
        </a:xfrm>
        <a:prstGeom prst="roundRect">
          <a:avLst/>
        </a:prstGeom>
        <a:solidFill>
          <a:schemeClr val="accent2">
            <a:lumMod val="50000"/>
          </a:schemeClr>
        </a:solidFill>
        <a:ln/>
      </xdr:spPr>
      <xdr:style>
        <a:lnRef idx="3">
          <a:schemeClr val="lt1"/>
        </a:lnRef>
        <a:fillRef idx="1">
          <a:schemeClr val="accent6"/>
        </a:fillRef>
        <a:effectRef idx="1">
          <a:schemeClr val="accent6"/>
        </a:effectRef>
        <a:fontRef idx="minor">
          <a:schemeClr val="lt1"/>
        </a:fontRef>
      </xdr:style>
      <xdr:txBody>
        <a:bodyPr vertOverflow="clip" rtlCol="0" anchor="ctr"/>
        <a:lstStyle/>
        <a:p>
          <a:pPr algn="ctr"/>
          <a:r>
            <a:rPr lang="en-US" sz="28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Arial" pitchFamily="34" charset="0"/>
              <a:cs typeface="Arial" pitchFamily="34" charset="0"/>
            </a:rPr>
            <a:t>RUMUSAN</a:t>
          </a:r>
          <a:r>
            <a:rPr lang="en-US" sz="28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latin typeface="Arial" pitchFamily="34" charset="0"/>
              <a:cs typeface="Arial" pitchFamily="34" charset="0"/>
            </a:rPr>
            <a:t> </a:t>
          </a:r>
          <a:r>
            <a:rPr lang="en-US" sz="28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Arial" pitchFamily="34" charset="0"/>
              <a:cs typeface="Arial" pitchFamily="34" charset="0"/>
            </a:rPr>
            <a:t>MARKAH</a:t>
          </a:r>
        </a:p>
      </xdr:txBody>
    </xdr:sp>
    <xdr:clientData/>
  </xdr:twoCellAnchor>
  <xdr:twoCellAnchor editAs="oneCell">
    <xdr:from>
      <xdr:col>0</xdr:col>
      <xdr:colOff>292101</xdr:colOff>
      <xdr:row>0</xdr:row>
      <xdr:rowOff>95252</xdr:rowOff>
    </xdr:from>
    <xdr:to>
      <xdr:col>7</xdr:col>
      <xdr:colOff>481542</xdr:colOff>
      <xdr:row>6</xdr:row>
      <xdr:rowOff>84667</xdr:rowOff>
    </xdr:to>
    <xdr:pic>
      <xdr:nvPicPr>
        <xdr:cNvPr id="18" name="Picture 17" descr="headercth2.JPG"/>
        <xdr:cNvPicPr>
          <a:picLocks noChangeAspect="1"/>
        </xdr:cNvPicPr>
      </xdr:nvPicPr>
      <xdr:blipFill>
        <a:blip xmlns:r="http://schemas.openxmlformats.org/officeDocument/2006/relationships" r:embed="rId10" cstate="print">
          <a:lum bright="70000" contrast="-70000"/>
        </a:blip>
        <a:stretch>
          <a:fillRect/>
        </a:stretch>
      </xdr:blipFill>
      <xdr:spPr>
        <a:xfrm>
          <a:off x="292101" y="95252"/>
          <a:ext cx="6723591" cy="113241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361950</xdr:colOff>
      <xdr:row>2</xdr:row>
      <xdr:rowOff>0</xdr:rowOff>
    </xdr:from>
    <xdr:to>
      <xdr:col>1</xdr:col>
      <xdr:colOff>409575</xdr:colOff>
      <xdr:row>4</xdr:row>
      <xdr:rowOff>133350</xdr:rowOff>
    </xdr:to>
    <xdr:pic>
      <xdr:nvPicPr>
        <xdr:cNvPr id="9259" name="Picture 18" descr="jata.jpg"/>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61950" y="381000"/>
          <a:ext cx="6572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423334</xdr:colOff>
      <xdr:row>1</xdr:row>
      <xdr:rowOff>105835</xdr:rowOff>
    </xdr:from>
    <xdr:to>
      <xdr:col>4</xdr:col>
      <xdr:colOff>24802</xdr:colOff>
      <xdr:row>5</xdr:row>
      <xdr:rowOff>63501</xdr:rowOff>
    </xdr:to>
    <xdr:pic>
      <xdr:nvPicPr>
        <xdr:cNvPr id="20" name="Picture 19" descr="Logo IPG baru.jpg"/>
        <xdr:cNvPicPr>
          <a:picLocks noChangeAspect="1"/>
        </xdr:cNvPicPr>
      </xdr:nvPicPr>
      <xdr:blipFill>
        <a:blip xmlns:r="http://schemas.openxmlformats.org/officeDocument/2006/relationships" r:embed="rId12" cstate="print"/>
        <a:stretch>
          <a:fillRect/>
        </a:stretch>
      </xdr:blipFill>
      <xdr:spPr>
        <a:xfrm>
          <a:off x="1032934" y="296335"/>
          <a:ext cx="2182743" cy="719666"/>
        </a:xfrm>
        <a:prstGeom prst="rect">
          <a:avLst/>
        </a:prstGeom>
        <a:ln>
          <a:noFill/>
        </a:ln>
        <a:effectLst>
          <a:softEdge rad="112500"/>
        </a:effectLst>
      </xdr:spPr>
    </xdr:pic>
    <xdr:clientData/>
  </xdr:twoCellAnchor>
  <xdr:twoCellAnchor editAs="oneCell">
    <xdr:from>
      <xdr:col>3</xdr:col>
      <xdr:colOff>971551</xdr:colOff>
      <xdr:row>0</xdr:row>
      <xdr:rowOff>0</xdr:rowOff>
    </xdr:from>
    <xdr:to>
      <xdr:col>7</xdr:col>
      <xdr:colOff>545042</xdr:colOff>
      <xdr:row>7</xdr:row>
      <xdr:rowOff>21444</xdr:rowOff>
    </xdr:to>
    <xdr:pic>
      <xdr:nvPicPr>
        <xdr:cNvPr id="21" name="Picture 20" descr="test1.jpg"/>
        <xdr:cNvPicPr>
          <a:picLocks noChangeAspect="1"/>
        </xdr:cNvPicPr>
      </xdr:nvPicPr>
      <xdr:blipFill>
        <a:blip xmlns:r="http://schemas.openxmlformats.org/officeDocument/2006/relationships" r:embed="rId13" cstate="print"/>
        <a:stretch>
          <a:fillRect/>
        </a:stretch>
      </xdr:blipFill>
      <xdr:spPr>
        <a:xfrm>
          <a:off x="3143251" y="0"/>
          <a:ext cx="3935941" cy="1354944"/>
        </a:xfrm>
        <a:prstGeom prst="rect">
          <a:avLst/>
        </a:prstGeom>
        <a:ln>
          <a:noFill/>
        </a:ln>
        <a:effectLst>
          <a:softEdge rad="127000"/>
        </a:effectLst>
      </xdr:spPr>
    </xdr:pic>
    <xdr:clientData/>
  </xdr:twoCellAnchor>
  <xdr:twoCellAnchor>
    <xdr:from>
      <xdr:col>4</xdr:col>
      <xdr:colOff>460376</xdr:colOff>
      <xdr:row>1</xdr:row>
      <xdr:rowOff>129490</xdr:rowOff>
    </xdr:from>
    <xdr:to>
      <xdr:col>6</xdr:col>
      <xdr:colOff>460374</xdr:colOff>
      <xdr:row>3</xdr:row>
      <xdr:rowOff>148165</xdr:rowOff>
    </xdr:to>
    <xdr:sp macro="" textlink="">
      <xdr:nvSpPr>
        <xdr:cNvPr id="22" name="Rounded Rectangle 21"/>
        <xdr:cNvSpPr/>
      </xdr:nvSpPr>
      <xdr:spPr>
        <a:xfrm>
          <a:off x="3651251" y="319990"/>
          <a:ext cx="2733673" cy="39967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SISTEM</a:t>
          </a: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 PENARAFAN </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xdr:from>
      <xdr:col>4</xdr:col>
      <xdr:colOff>104776</xdr:colOff>
      <xdr:row>3</xdr:row>
      <xdr:rowOff>70226</xdr:rowOff>
    </xdr:from>
    <xdr:to>
      <xdr:col>7</xdr:col>
      <xdr:colOff>238125</xdr:colOff>
      <xdr:row>5</xdr:row>
      <xdr:rowOff>95251</xdr:rowOff>
    </xdr:to>
    <xdr:sp macro="" textlink="">
      <xdr:nvSpPr>
        <xdr:cNvPr id="23" name="Rounded Rectangle 22"/>
        <xdr:cNvSpPr/>
      </xdr:nvSpPr>
      <xdr:spPr>
        <a:xfrm>
          <a:off x="3295651" y="641726"/>
          <a:ext cx="3476624" cy="406025"/>
        </a:xfrm>
        <a:prstGeom prst="roundRect">
          <a:avLst/>
        </a:prstGeom>
        <a:solidFill>
          <a:schemeClr val="bg1"/>
        </a:solidFill>
        <a:ln>
          <a:solidFill>
            <a:schemeClr val="tx2"/>
          </a:solidFill>
        </a:ln>
        <a:effectLst>
          <a:softEdge rad="127000"/>
        </a:effectLst>
      </xdr:spPr>
      <xdr:style>
        <a:lnRef idx="2">
          <a:schemeClr val="accent1"/>
        </a:lnRef>
        <a:fillRef idx="1">
          <a:schemeClr val="lt1"/>
        </a:fillRef>
        <a:effectRef idx="0">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800" b="1" strike="noStrike" cap="all" spc="0" baseline="0">
              <a:ln w="0"/>
              <a:solidFill>
                <a:schemeClr val="tx2">
                  <a:lumMod val="50000"/>
                </a:schemeClr>
              </a:solidFill>
              <a:effectLst>
                <a:reflection blurRad="12700" stA="50000" endPos="50000" dist="5000" dir="5400000" sy="-100000" rotWithShape="0"/>
              </a:effectLst>
              <a:latin typeface="Arial" pitchFamily="34" charset="0"/>
              <a:cs typeface="Arial" pitchFamily="34" charset="0"/>
            </a:rPr>
            <a:t>INSTITUT PENDIDIKAN GURU</a:t>
          </a:r>
          <a:endParaRPr lang="en-US" sz="1800" b="1" strike="noStrike" cap="all" spc="0">
            <a:ln w="0"/>
            <a:solidFill>
              <a:schemeClr val="tx2">
                <a:lumMod val="50000"/>
              </a:schemeClr>
            </a:solidFill>
            <a:effectLst>
              <a:reflection blurRad="12700" stA="50000" endPos="50000" dist="5000" dir="5400000" sy="-100000" rotWithShape="0"/>
            </a:effectLst>
            <a:latin typeface="Arial" pitchFamily="34" charset="0"/>
            <a:cs typeface="Arial" pitchFamily="34" charset="0"/>
          </a:endParaRPr>
        </a:p>
      </xdr:txBody>
    </xdr:sp>
    <xdr:clientData/>
  </xdr:twoCellAnchor>
  <xdr:twoCellAnchor editAs="oneCell">
    <xdr:from>
      <xdr:col>7</xdr:col>
      <xdr:colOff>495300</xdr:colOff>
      <xdr:row>0</xdr:row>
      <xdr:rowOff>28575</xdr:rowOff>
    </xdr:from>
    <xdr:to>
      <xdr:col>9</xdr:col>
      <xdr:colOff>390525</xdr:colOff>
      <xdr:row>1</xdr:row>
      <xdr:rowOff>171450</xdr:rowOff>
    </xdr:to>
    <xdr:pic>
      <xdr:nvPicPr>
        <xdr:cNvPr id="9264" name="Picture 23" descr="back_button.jpg">
          <a:hlinkClick xmlns:r="http://schemas.openxmlformats.org/officeDocument/2006/relationships" r:id="rId14"/>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029450" y="28575"/>
          <a:ext cx="11144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6</xdr:row>
      <xdr:rowOff>133350</xdr:rowOff>
    </xdr:from>
    <xdr:to>
      <xdr:col>7</xdr:col>
      <xdr:colOff>485775</xdr:colOff>
      <xdr:row>8</xdr:row>
      <xdr:rowOff>152400</xdr:rowOff>
    </xdr:to>
    <xdr:pic>
      <xdr:nvPicPr>
        <xdr:cNvPr id="9265" name="Picture 24" descr="navigate button.jpg"/>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6700" y="1276350"/>
          <a:ext cx="6753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552451</xdr:colOff>
      <xdr:row>7</xdr:row>
      <xdr:rowOff>0</xdr:rowOff>
    </xdr:from>
    <xdr:ext cx="666750" cy="264560"/>
    <xdr:sp macro="" textlink="">
      <xdr:nvSpPr>
        <xdr:cNvPr id="26" name="TextBox 25">
          <a:hlinkClick xmlns:r="http://schemas.openxmlformats.org/officeDocument/2006/relationships" r:id="rId6"/>
        </xdr:cNvPr>
        <xdr:cNvSpPr txBox="1"/>
      </xdr:nvSpPr>
      <xdr:spPr>
        <a:xfrm>
          <a:off x="552451" y="1333500"/>
          <a:ext cx="6667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PELAJAR</a:t>
          </a:r>
        </a:p>
      </xdr:txBody>
    </xdr:sp>
    <xdr:clientData/>
  </xdr:oneCellAnchor>
  <xdr:oneCellAnchor>
    <xdr:from>
      <xdr:col>2</xdr:col>
      <xdr:colOff>733426</xdr:colOff>
      <xdr:row>7</xdr:row>
      <xdr:rowOff>9525</xdr:rowOff>
    </xdr:from>
    <xdr:ext cx="685800" cy="264560"/>
    <xdr:sp macro="" textlink="">
      <xdr:nvSpPr>
        <xdr:cNvPr id="27" name="TextBox 26">
          <a:hlinkClick xmlns:r="http://schemas.openxmlformats.org/officeDocument/2006/relationships" r:id="rId7"/>
        </xdr:cNvPr>
        <xdr:cNvSpPr txBox="1"/>
      </xdr:nvSpPr>
      <xdr:spPr>
        <a:xfrm>
          <a:off x="1952626" y="1343025"/>
          <a:ext cx="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solidFill>
                <a:schemeClr val="bg1"/>
              </a:solidFill>
            </a:rPr>
            <a:t>SUMBER</a:t>
          </a:r>
        </a:p>
      </xdr:txBody>
    </xdr:sp>
    <xdr:clientData/>
  </xdr:oneCellAnchor>
  <xdr:oneCellAnchor>
    <xdr:from>
      <xdr:col>3</xdr:col>
      <xdr:colOff>781051</xdr:colOff>
      <xdr:row>6</xdr:row>
      <xdr:rowOff>123824</xdr:rowOff>
    </xdr:from>
    <xdr:ext cx="1409700" cy="409575"/>
    <xdr:sp macro="" textlink="">
      <xdr:nvSpPr>
        <xdr:cNvPr id="28" name="TextBox 27">
          <a:hlinkClick xmlns:r="http://schemas.openxmlformats.org/officeDocument/2006/relationships" r:id="rId5"/>
        </xdr:cNvPr>
        <xdr:cNvSpPr txBox="1"/>
      </xdr:nvSpPr>
      <xdr:spPr>
        <a:xfrm>
          <a:off x="2952751" y="1266824"/>
          <a:ext cx="140970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SISTEM PENGURUSAN KUALITI</a:t>
          </a:r>
        </a:p>
      </xdr:txBody>
    </xdr:sp>
    <xdr:clientData/>
  </xdr:oneCellAnchor>
  <xdr:oneCellAnchor>
    <xdr:from>
      <xdr:col>5</xdr:col>
      <xdr:colOff>142875</xdr:colOff>
      <xdr:row>6</xdr:row>
      <xdr:rowOff>133350</xdr:rowOff>
    </xdr:from>
    <xdr:ext cx="1076325" cy="409575"/>
    <xdr:sp macro="" textlink="">
      <xdr:nvSpPr>
        <xdr:cNvPr id="29" name="TextBox 28">
          <a:hlinkClick xmlns:r="http://schemas.openxmlformats.org/officeDocument/2006/relationships" r:id="rId8"/>
        </xdr:cNvPr>
        <xdr:cNvSpPr txBox="1"/>
      </xdr:nvSpPr>
      <xdr:spPr>
        <a:xfrm>
          <a:off x="4533900" y="1276350"/>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PROGRAM</a:t>
          </a:r>
        </a:p>
      </xdr:txBody>
    </xdr:sp>
    <xdr:clientData/>
  </xdr:oneCellAnchor>
  <xdr:oneCellAnchor>
    <xdr:from>
      <xdr:col>5</xdr:col>
      <xdr:colOff>1476376</xdr:colOff>
      <xdr:row>6</xdr:row>
      <xdr:rowOff>123825</xdr:rowOff>
    </xdr:from>
    <xdr:ext cx="1076325" cy="409575"/>
    <xdr:sp macro="" textlink="">
      <xdr:nvSpPr>
        <xdr:cNvPr id="30" name="TextBox 29">
          <a:hlinkClick xmlns:r="http://schemas.openxmlformats.org/officeDocument/2006/relationships" r:id="rId9"/>
        </xdr:cNvPr>
        <xdr:cNvSpPr txBox="1"/>
      </xdr:nvSpPr>
      <xdr:spPr>
        <a:xfrm>
          <a:off x="5867401" y="1266825"/>
          <a:ext cx="1076325"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bg1"/>
              </a:solidFill>
              <a:latin typeface="+mn-lt"/>
            </a:rPr>
            <a:t>PENGIKTIRAFAN ALUMNI</a:t>
          </a:r>
        </a:p>
      </xdr:txBody>
    </xdr:sp>
    <xdr:clientData/>
  </xdr:oneCellAnchor>
  <xdr:twoCellAnchor editAs="oneCell">
    <xdr:from>
      <xdr:col>7</xdr:col>
      <xdr:colOff>504825</xdr:colOff>
      <xdr:row>6</xdr:row>
      <xdr:rowOff>114300</xdr:rowOff>
    </xdr:from>
    <xdr:to>
      <xdr:col>9</xdr:col>
      <xdr:colOff>381000</xdr:colOff>
      <xdr:row>8</xdr:row>
      <xdr:rowOff>152400</xdr:rowOff>
    </xdr:to>
    <xdr:pic>
      <xdr:nvPicPr>
        <xdr:cNvPr id="9271" name="Picture 33" descr="rumusan_button.jpg"/>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038975" y="1257300"/>
          <a:ext cx="10953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403514</xdr:colOff>
      <xdr:row>6</xdr:row>
      <xdr:rowOff>123824</xdr:rowOff>
    </xdr:from>
    <xdr:ext cx="1095376" cy="428625"/>
    <xdr:sp macro="" textlink="">
      <xdr:nvSpPr>
        <xdr:cNvPr id="35" name="TextBox 34">
          <a:hlinkClick xmlns:r="http://schemas.openxmlformats.org/officeDocument/2006/relationships" r:id="rId18"/>
        </xdr:cNvPr>
        <xdr:cNvSpPr txBox="1"/>
      </xdr:nvSpPr>
      <xdr:spPr>
        <a:xfrm>
          <a:off x="6937664" y="1266824"/>
          <a:ext cx="1095376"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900" b="1">
              <a:solidFill>
                <a:srgbClr val="FFFFFF"/>
              </a:solidFill>
              <a:latin typeface="Arial Black" pitchFamily="34" charset="0"/>
            </a:rPr>
            <a:t>RUMUSAN MARKAH</a:t>
          </a:r>
        </a:p>
      </xdr:txBody>
    </xdr:sp>
    <xdr:clientData/>
  </xdr:oneCellAnchor>
  <xdr:twoCellAnchor editAs="oneCell">
    <xdr:from>
      <xdr:col>8</xdr:col>
      <xdr:colOff>95250</xdr:colOff>
      <xdr:row>2</xdr:row>
      <xdr:rowOff>28575</xdr:rowOff>
    </xdr:from>
    <xdr:to>
      <xdr:col>9</xdr:col>
      <xdr:colOff>361950</xdr:colOff>
      <xdr:row>3</xdr:row>
      <xdr:rowOff>114300</xdr:rowOff>
    </xdr:to>
    <xdr:pic>
      <xdr:nvPicPr>
        <xdr:cNvPr id="9273" name="Picture 35" descr="logout_button.jpg">
          <a:hlinkClick xmlns:r="http://schemas.openxmlformats.org/officeDocument/2006/relationships" r:id="rId19"/>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239000" y="409575"/>
          <a:ext cx="876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400050</xdr:colOff>
      <xdr:row>19</xdr:row>
      <xdr:rowOff>428625</xdr:rowOff>
    </xdr:from>
    <xdr:to>
      <xdr:col>2</xdr:col>
      <xdr:colOff>914400</xdr:colOff>
      <xdr:row>21</xdr:row>
      <xdr:rowOff>85725</xdr:rowOff>
    </xdr:to>
    <xdr:pic>
      <xdr:nvPicPr>
        <xdr:cNvPr id="9274" name="Picture 36" descr="diary_icon.png"/>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19250" y="5638800"/>
          <a:ext cx="5143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2060"/>
        </a:solidFill>
      </a:spPr>
      <a:bodyPr vertOverflow="clip" rtlCol="0" anchor="ctr"/>
      <a:lstStyle>
        <a:defPPr algn="ctr">
          <a:defRPr sz="1050" b="1">
            <a:latin typeface="Arial" pitchFamily="34" charset="0"/>
            <a:cs typeface="Arial" pitchFamily="34" charset="0"/>
          </a:defRPr>
        </a:defPPr>
      </a:lstStyle>
      <a:style>
        <a:lnRef idx="1">
          <a:schemeClr val="accent1"/>
        </a:lnRef>
        <a:fillRef idx="3">
          <a:schemeClr val="accent1"/>
        </a:fillRef>
        <a:effectRef idx="2">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zoomScale="90" zoomScaleNormal="90" workbookViewId="0"/>
  </sheetViews>
  <sheetFormatPr defaultColWidth="9.109375" defaultRowHeight="13.8" x14ac:dyDescent="0.25"/>
  <cols>
    <col min="1" max="16384" width="9.109375" style="19"/>
  </cols>
  <sheetData>
    <row r="1" spans="1:16" ht="14.25" x14ac:dyDescent="0.2">
      <c r="A1" s="21"/>
      <c r="B1" s="229"/>
      <c r="C1" s="229"/>
      <c r="D1" s="229"/>
      <c r="E1" s="229"/>
      <c r="F1" s="229"/>
      <c r="G1" s="229"/>
      <c r="H1" s="229"/>
      <c r="I1" s="229"/>
      <c r="J1" s="229"/>
      <c r="K1" s="229"/>
      <c r="L1" s="229"/>
      <c r="M1" s="21"/>
      <c r="N1" s="18"/>
    </row>
    <row r="2" spans="1:16" ht="14.25" x14ac:dyDescent="0.2">
      <c r="A2" s="21"/>
      <c r="B2" s="229"/>
      <c r="C2" s="229"/>
      <c r="D2" s="229"/>
      <c r="E2" s="229"/>
      <c r="F2" s="229"/>
      <c r="G2" s="229"/>
      <c r="H2" s="229"/>
      <c r="I2" s="229"/>
      <c r="J2" s="229"/>
      <c r="K2" s="229"/>
      <c r="L2" s="229"/>
      <c r="M2" s="21"/>
      <c r="N2" s="18"/>
    </row>
    <row r="3" spans="1:16" ht="14.25" x14ac:dyDescent="0.2">
      <c r="A3" s="21"/>
      <c r="B3" s="229"/>
      <c r="C3" s="229"/>
      <c r="D3" s="229"/>
      <c r="E3" s="229"/>
      <c r="F3" s="229"/>
      <c r="G3" s="229"/>
      <c r="H3" s="229"/>
      <c r="I3" s="229"/>
      <c r="J3" s="229"/>
      <c r="K3" s="229"/>
      <c r="L3" s="229"/>
      <c r="M3" s="21"/>
      <c r="N3" s="18"/>
    </row>
    <row r="4" spans="1:16" ht="14.25" x14ac:dyDescent="0.2">
      <c r="A4" s="21"/>
      <c r="B4" s="229"/>
      <c r="C4" s="229"/>
      <c r="D4" s="229"/>
      <c r="E4" s="229"/>
      <c r="F4" s="229"/>
      <c r="G4" s="229"/>
      <c r="H4" s="229"/>
      <c r="I4" s="229"/>
      <c r="J4" s="229"/>
      <c r="K4" s="229"/>
      <c r="L4" s="229"/>
      <c r="M4" s="21"/>
      <c r="N4" s="18"/>
    </row>
    <row r="5" spans="1:16" ht="14.25" x14ac:dyDescent="0.2">
      <c r="A5" s="21"/>
      <c r="B5" s="229"/>
      <c r="C5" s="229"/>
      <c r="D5" s="229"/>
      <c r="E5" s="229"/>
      <c r="F5" s="229"/>
      <c r="G5" s="229"/>
      <c r="H5" s="229"/>
      <c r="I5" s="229"/>
      <c r="J5" s="229"/>
      <c r="K5" s="229"/>
      <c r="L5" s="229"/>
      <c r="M5" s="21"/>
      <c r="N5" s="18"/>
    </row>
    <row r="6" spans="1:16" ht="14.25" x14ac:dyDescent="0.2">
      <c r="A6" s="21"/>
      <c r="B6" s="229"/>
      <c r="C6" s="229"/>
      <c r="D6" s="229"/>
      <c r="E6" s="229"/>
      <c r="F6" s="229"/>
      <c r="G6" s="229"/>
      <c r="H6" s="229"/>
      <c r="I6" s="229"/>
      <c r="J6" s="229"/>
      <c r="K6" s="229"/>
      <c r="L6" s="229"/>
      <c r="M6" s="21"/>
      <c r="N6" s="18"/>
    </row>
    <row r="7" spans="1:16" ht="14.25" x14ac:dyDescent="0.2">
      <c r="A7" s="21"/>
      <c r="B7" s="229"/>
      <c r="C7" s="229"/>
      <c r="D7" s="229"/>
      <c r="E7" s="229"/>
      <c r="F7" s="229"/>
      <c r="G7" s="229"/>
      <c r="H7" s="229"/>
      <c r="I7" s="229"/>
      <c r="J7" s="229"/>
      <c r="K7" s="229"/>
      <c r="L7" s="229"/>
      <c r="M7" s="21"/>
      <c r="N7" s="18"/>
    </row>
    <row r="8" spans="1:16" ht="18.75" customHeight="1" x14ac:dyDescent="0.25">
      <c r="A8" s="21"/>
      <c r="B8" s="435"/>
      <c r="C8" s="435"/>
      <c r="D8" s="435"/>
      <c r="E8" s="435"/>
      <c r="F8" s="435"/>
      <c r="G8" s="435"/>
      <c r="H8" s="435"/>
      <c r="I8" s="435"/>
      <c r="J8" s="435"/>
      <c r="K8" s="435"/>
      <c r="L8" s="435"/>
      <c r="M8" s="21"/>
      <c r="N8" s="20"/>
      <c r="O8" s="20"/>
      <c r="P8" s="20"/>
    </row>
    <row r="9" spans="1:16" ht="87.75" customHeight="1" x14ac:dyDescent="0.2">
      <c r="A9" s="21"/>
      <c r="B9" s="436"/>
      <c r="C9" s="437"/>
      <c r="D9" s="437"/>
      <c r="E9" s="437"/>
      <c r="F9" s="437"/>
      <c r="G9" s="437"/>
      <c r="H9" s="437"/>
      <c r="I9" s="437"/>
      <c r="J9" s="437"/>
      <c r="K9" s="437"/>
      <c r="L9" s="437"/>
      <c r="M9" s="21"/>
      <c r="N9" s="20"/>
      <c r="O9" s="20"/>
      <c r="P9" s="20"/>
    </row>
    <row r="10" spans="1:16" ht="14.25" customHeight="1" x14ac:dyDescent="0.2">
      <c r="A10" s="21"/>
      <c r="B10" s="230"/>
      <c r="C10" s="231"/>
      <c r="D10" s="231"/>
      <c r="E10" s="231"/>
      <c r="F10" s="231"/>
      <c r="G10" s="231"/>
      <c r="H10" s="231"/>
      <c r="I10" s="231"/>
      <c r="J10" s="231"/>
      <c r="K10" s="231"/>
      <c r="L10" s="231"/>
      <c r="M10" s="21"/>
      <c r="N10" s="20"/>
      <c r="O10" s="20"/>
      <c r="P10" s="20"/>
    </row>
    <row r="11" spans="1:16" ht="14.25" x14ac:dyDescent="0.2">
      <c r="A11" s="21"/>
      <c r="B11" s="438"/>
      <c r="C11" s="438"/>
      <c r="D11" s="438"/>
      <c r="E11" s="438"/>
      <c r="F11" s="438"/>
      <c r="G11" s="438"/>
      <c r="H11" s="438"/>
      <c r="I11" s="438"/>
      <c r="J11" s="438"/>
      <c r="K11" s="438"/>
      <c r="L11" s="438"/>
      <c r="M11" s="21"/>
      <c r="N11" s="20"/>
      <c r="O11" s="20"/>
      <c r="P11" s="20"/>
    </row>
    <row r="12" spans="1:16" ht="17.25" customHeight="1" x14ac:dyDescent="0.25">
      <c r="A12" s="21"/>
      <c r="B12" s="438"/>
      <c r="C12" s="438"/>
      <c r="D12" s="438"/>
      <c r="E12" s="438"/>
      <c r="F12" s="438"/>
      <c r="G12" s="438"/>
      <c r="H12" s="438"/>
      <c r="I12" s="438"/>
      <c r="J12" s="438"/>
      <c r="K12" s="438"/>
      <c r="L12" s="438"/>
      <c r="M12" s="21"/>
      <c r="N12" s="20"/>
      <c r="O12" s="20"/>
      <c r="P12" s="20"/>
    </row>
    <row r="13" spans="1:16" x14ac:dyDescent="0.25">
      <c r="A13" s="21"/>
      <c r="B13" s="438"/>
      <c r="C13" s="438"/>
      <c r="D13" s="438"/>
      <c r="E13" s="438"/>
      <c r="F13" s="438"/>
      <c r="G13" s="438"/>
      <c r="H13" s="438"/>
      <c r="I13" s="438"/>
      <c r="J13" s="438"/>
      <c r="K13" s="438"/>
      <c r="L13" s="438"/>
      <c r="M13" s="21"/>
      <c r="N13" s="20"/>
    </row>
    <row r="14" spans="1:16" x14ac:dyDescent="0.25">
      <c r="A14" s="21"/>
      <c r="B14" s="438"/>
      <c r="C14" s="438"/>
      <c r="D14" s="438"/>
      <c r="E14" s="438"/>
      <c r="F14" s="438"/>
      <c r="G14" s="438"/>
      <c r="H14" s="438"/>
      <c r="I14" s="438"/>
      <c r="J14" s="438"/>
      <c r="K14" s="438"/>
      <c r="L14" s="438"/>
      <c r="M14" s="21"/>
      <c r="N14" s="20"/>
    </row>
    <row r="15" spans="1:16" x14ac:dyDescent="0.25">
      <c r="A15" s="21"/>
      <c r="B15" s="438"/>
      <c r="C15" s="438"/>
      <c r="D15" s="438"/>
      <c r="E15" s="438"/>
      <c r="F15" s="438"/>
      <c r="G15" s="438"/>
      <c r="H15" s="438"/>
      <c r="I15" s="438"/>
      <c r="J15" s="438"/>
      <c r="K15" s="438"/>
      <c r="L15" s="438"/>
      <c r="M15" s="21"/>
      <c r="N15" s="20"/>
    </row>
    <row r="16" spans="1:16" x14ac:dyDescent="0.25">
      <c r="A16" s="21"/>
      <c r="B16" s="439"/>
      <c r="C16" s="439"/>
      <c r="D16" s="439"/>
      <c r="E16" s="439"/>
      <c r="F16" s="439"/>
      <c r="G16" s="439"/>
      <c r="H16" s="439"/>
      <c r="I16" s="439"/>
      <c r="J16" s="439"/>
      <c r="K16" s="439"/>
      <c r="L16" s="439"/>
      <c r="M16" s="21"/>
      <c r="N16" s="20"/>
    </row>
    <row r="17" spans="1:14" ht="14.4" x14ac:dyDescent="0.3">
      <c r="A17" s="21"/>
      <c r="B17" s="440"/>
      <c r="C17" s="441"/>
      <c r="D17" s="441"/>
      <c r="E17" s="441"/>
      <c r="F17" s="441"/>
      <c r="G17" s="441"/>
      <c r="H17" s="441"/>
      <c r="I17" s="441"/>
      <c r="J17" s="441"/>
      <c r="K17" s="441"/>
      <c r="L17" s="441"/>
      <c r="M17" s="21"/>
      <c r="N17" s="20"/>
    </row>
    <row r="18" spans="1:14" x14ac:dyDescent="0.25">
      <c r="A18" s="232"/>
      <c r="B18" s="442"/>
      <c r="C18" s="442"/>
      <c r="D18" s="442"/>
      <c r="E18" s="442"/>
      <c r="F18" s="442"/>
      <c r="G18" s="442"/>
      <c r="H18" s="442"/>
      <c r="I18" s="442"/>
      <c r="J18" s="442"/>
      <c r="K18" s="442"/>
      <c r="L18" s="442"/>
      <c r="M18" s="232"/>
    </row>
    <row r="19" spans="1:14" x14ac:dyDescent="0.25">
      <c r="A19" s="232"/>
      <c r="B19" s="443"/>
      <c r="C19" s="443"/>
      <c r="D19" s="443"/>
      <c r="E19" s="443"/>
      <c r="F19" s="443"/>
      <c r="G19" s="443"/>
      <c r="H19" s="443"/>
      <c r="I19" s="443"/>
      <c r="J19" s="443"/>
      <c r="K19" s="443"/>
      <c r="L19" s="443"/>
      <c r="M19" s="232"/>
    </row>
    <row r="20" spans="1:14" x14ac:dyDescent="0.25">
      <c r="A20" s="232"/>
      <c r="B20" s="233"/>
      <c r="C20" s="233"/>
      <c r="D20" s="233"/>
      <c r="E20" s="233"/>
      <c r="F20" s="233"/>
      <c r="G20" s="233"/>
      <c r="H20" s="233"/>
      <c r="I20" s="233"/>
      <c r="J20" s="233"/>
      <c r="K20" s="233"/>
      <c r="L20" s="233"/>
      <c r="M20" s="232"/>
    </row>
    <row r="21" spans="1:14" x14ac:dyDescent="0.25">
      <c r="A21" s="232"/>
      <c r="B21" s="233"/>
      <c r="C21" s="233"/>
      <c r="D21" s="233"/>
      <c r="E21" s="233"/>
      <c r="F21" s="233"/>
      <c r="G21" s="233"/>
      <c r="H21" s="233"/>
      <c r="I21" s="233"/>
      <c r="J21" s="233"/>
      <c r="K21" s="233"/>
      <c r="L21" s="233"/>
      <c r="M21" s="232"/>
    </row>
    <row r="22" spans="1:14" x14ac:dyDescent="0.25">
      <c r="A22" s="232"/>
      <c r="B22" s="233"/>
      <c r="C22" s="233"/>
      <c r="D22" s="233"/>
      <c r="E22" s="233"/>
      <c r="F22" s="233"/>
      <c r="G22" s="233"/>
      <c r="H22" s="233"/>
      <c r="I22" s="233"/>
      <c r="J22" s="233"/>
      <c r="K22" s="233"/>
      <c r="L22" s="233"/>
      <c r="M22" s="232"/>
    </row>
    <row r="23" spans="1:14" x14ac:dyDescent="0.25">
      <c r="A23" s="232"/>
      <c r="B23" s="233"/>
      <c r="C23" s="233"/>
      <c r="D23" s="233"/>
      <c r="E23" s="233"/>
      <c r="F23" s="233"/>
      <c r="G23" s="233"/>
      <c r="H23" s="233"/>
      <c r="I23" s="233"/>
      <c r="J23" s="233"/>
      <c r="K23" s="233"/>
      <c r="L23" s="233"/>
      <c r="M23" s="232"/>
    </row>
    <row r="24" spans="1:14" x14ac:dyDescent="0.25">
      <c r="A24" s="232"/>
      <c r="B24" s="233"/>
      <c r="C24" s="233"/>
      <c r="D24" s="233"/>
      <c r="E24" s="233"/>
      <c r="F24" s="233"/>
      <c r="G24" s="233"/>
      <c r="H24" s="233"/>
      <c r="I24" s="233"/>
      <c r="J24" s="233"/>
      <c r="K24" s="233"/>
      <c r="L24" s="233"/>
      <c r="M24" s="232"/>
    </row>
    <row r="25" spans="1:14" x14ac:dyDescent="0.25">
      <c r="A25" s="232"/>
      <c r="B25" s="233"/>
      <c r="C25" s="233"/>
      <c r="D25" s="233"/>
      <c r="E25" s="233"/>
      <c r="F25" s="233"/>
      <c r="G25" s="233"/>
      <c r="H25" s="233"/>
      <c r="I25" s="233"/>
      <c r="J25" s="233"/>
      <c r="K25" s="233"/>
      <c r="L25" s="233"/>
      <c r="M25" s="232"/>
    </row>
    <row r="26" spans="1:14" x14ac:dyDescent="0.25">
      <c r="B26" s="233"/>
      <c r="C26" s="233"/>
      <c r="D26" s="233"/>
      <c r="E26" s="233"/>
      <c r="F26" s="233"/>
      <c r="G26" s="233"/>
      <c r="H26" s="233"/>
      <c r="I26" s="233"/>
      <c r="J26" s="233"/>
      <c r="K26" s="233"/>
      <c r="L26" s="233"/>
      <c r="M26" s="232"/>
    </row>
  </sheetData>
  <sheetProtection password="CEE9" sheet="1" objects="1" scenarios="1"/>
  <mergeCells count="11">
    <mergeCell ref="B16:L16"/>
    <mergeCell ref="B17:L17"/>
    <mergeCell ref="B18:L18"/>
    <mergeCell ref="B19:L19"/>
    <mergeCell ref="B14:L14"/>
    <mergeCell ref="B15:L15"/>
    <mergeCell ref="B8:L8"/>
    <mergeCell ref="B9:L9"/>
    <mergeCell ref="B11:L11"/>
    <mergeCell ref="B12:L12"/>
    <mergeCell ref="B13:L13"/>
  </mergeCells>
  <printOptions horizontalCentered="1" verticalCentered="1"/>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G18" sqref="G18"/>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workbookViewId="0"/>
  </sheetViews>
  <sheetFormatPr defaultColWidth="9.109375" defaultRowHeight="13.8" x14ac:dyDescent="0.25"/>
  <cols>
    <col min="1" max="1" width="9.109375" style="19" customWidth="1"/>
    <col min="2" max="2" width="1" style="19" customWidth="1"/>
    <col min="3" max="3" width="9.109375" style="19" customWidth="1"/>
    <col min="4" max="7" width="9.109375" style="19"/>
    <col min="8" max="8" width="5.6640625" style="19" customWidth="1"/>
    <col min="9" max="12" width="9.109375" style="19"/>
    <col min="13" max="13" width="9.109375" style="19" customWidth="1"/>
    <col min="14" max="16384" width="9.109375" style="19"/>
  </cols>
  <sheetData>
    <row r="1" spans="1:17" ht="14.25" x14ac:dyDescent="0.2">
      <c r="A1" s="21"/>
      <c r="B1" s="21"/>
      <c r="C1" s="21"/>
      <c r="D1" s="21"/>
      <c r="E1" s="21"/>
      <c r="F1" s="21"/>
      <c r="G1" s="21"/>
      <c r="H1" s="21"/>
      <c r="I1" s="21"/>
      <c r="J1" s="21"/>
      <c r="K1" s="21"/>
      <c r="L1" s="21"/>
      <c r="M1" s="21"/>
      <c r="N1" s="21"/>
      <c r="O1" s="18"/>
    </row>
    <row r="2" spans="1:17" ht="14.25" x14ac:dyDescent="0.2">
      <c r="A2" s="21"/>
      <c r="B2" s="21"/>
      <c r="C2" s="21"/>
      <c r="D2" s="21"/>
      <c r="E2" s="21"/>
      <c r="F2" s="21"/>
      <c r="G2" s="21"/>
      <c r="H2" s="21"/>
      <c r="I2" s="21"/>
      <c r="J2" s="21"/>
      <c r="K2" s="21"/>
      <c r="L2" s="21"/>
      <c r="M2" s="21"/>
      <c r="N2" s="21"/>
      <c r="O2" s="18"/>
    </row>
    <row r="3" spans="1:17" ht="14.25" x14ac:dyDescent="0.2">
      <c r="A3" s="21"/>
      <c r="B3" s="21"/>
      <c r="C3" s="21"/>
      <c r="D3" s="21"/>
      <c r="E3" s="21"/>
      <c r="F3" s="21"/>
      <c r="G3" s="21"/>
      <c r="H3" s="21"/>
      <c r="I3" s="21"/>
      <c r="J3" s="21"/>
      <c r="K3" s="21"/>
      <c r="L3" s="21"/>
      <c r="M3" s="21"/>
      <c r="N3" s="21"/>
      <c r="O3" s="18"/>
    </row>
    <row r="4" spans="1:17" ht="14.25" x14ac:dyDescent="0.2">
      <c r="A4" s="21"/>
      <c r="B4" s="21"/>
      <c r="C4" s="21"/>
      <c r="D4" s="21"/>
      <c r="E4" s="21"/>
      <c r="F4" s="21"/>
      <c r="G4" s="21"/>
      <c r="H4" s="21"/>
      <c r="I4" s="21"/>
      <c r="J4" s="21"/>
      <c r="K4" s="21"/>
      <c r="L4" s="21"/>
      <c r="M4" s="21"/>
      <c r="N4" s="21"/>
      <c r="O4" s="18"/>
    </row>
    <row r="5" spans="1:17" ht="14.25" x14ac:dyDescent="0.2">
      <c r="A5" s="21"/>
      <c r="B5" s="21"/>
      <c r="C5" s="21"/>
      <c r="D5" s="21"/>
      <c r="E5" s="21"/>
      <c r="F5" s="21"/>
      <c r="G5" s="21"/>
      <c r="H5" s="21"/>
      <c r="I5" s="21"/>
      <c r="J5" s="21"/>
      <c r="K5" s="21"/>
      <c r="L5" s="21"/>
      <c r="M5" s="21"/>
      <c r="N5" s="21"/>
      <c r="O5" s="18"/>
    </row>
    <row r="6" spans="1:17" ht="14.25" x14ac:dyDescent="0.2">
      <c r="A6" s="21"/>
      <c r="B6" s="21"/>
      <c r="C6" s="21"/>
      <c r="D6" s="21"/>
      <c r="E6" s="21"/>
      <c r="F6" s="21"/>
      <c r="G6" s="21"/>
      <c r="H6" s="21"/>
      <c r="I6" s="21"/>
      <c r="J6" s="21"/>
      <c r="K6" s="21"/>
      <c r="L6" s="21"/>
      <c r="M6" s="21"/>
      <c r="N6" s="21"/>
      <c r="O6" s="18"/>
    </row>
    <row r="7" spans="1:17" ht="14.25" x14ac:dyDescent="0.2">
      <c r="A7" s="21"/>
      <c r="B7" s="21"/>
      <c r="C7" s="217"/>
      <c r="D7" s="217"/>
      <c r="E7" s="217"/>
      <c r="F7" s="217"/>
      <c r="G7" s="217"/>
      <c r="H7" s="217"/>
      <c r="I7" s="217"/>
      <c r="J7" s="217"/>
      <c r="K7" s="217"/>
      <c r="L7" s="217"/>
      <c r="M7" s="217"/>
      <c r="N7" s="21"/>
      <c r="O7" s="18"/>
    </row>
    <row r="8" spans="1:17" ht="29.25" customHeight="1" x14ac:dyDescent="0.2">
      <c r="A8" s="21"/>
      <c r="B8" s="250"/>
      <c r="C8" s="234"/>
      <c r="D8" s="235"/>
      <c r="E8" s="235"/>
      <c r="F8" s="235"/>
      <c r="G8" s="235"/>
      <c r="H8" s="235"/>
      <c r="I8" s="235"/>
      <c r="J8" s="235"/>
      <c r="K8" s="237"/>
      <c r="L8" s="238"/>
      <c r="M8" s="239" t="s">
        <v>307</v>
      </c>
      <c r="N8" s="21"/>
      <c r="O8" s="18"/>
      <c r="P8" s="20"/>
      <c r="Q8" s="20"/>
    </row>
    <row r="9" spans="1:17" ht="16.5" customHeight="1" x14ac:dyDescent="0.2">
      <c r="A9" s="21"/>
      <c r="B9" s="250"/>
      <c r="C9" s="444"/>
      <c r="D9" s="445"/>
      <c r="E9" s="445"/>
      <c r="F9" s="445"/>
      <c r="G9" s="445"/>
      <c r="H9" s="445"/>
      <c r="I9" s="445"/>
      <c r="J9" s="445"/>
      <c r="K9" s="445"/>
      <c r="L9" s="445"/>
      <c r="M9" s="446"/>
      <c r="N9" s="21"/>
      <c r="O9" s="18"/>
      <c r="P9" s="20"/>
      <c r="Q9" s="20" t="s">
        <v>180</v>
      </c>
    </row>
    <row r="10" spans="1:17" ht="18.75" customHeight="1" x14ac:dyDescent="0.25">
      <c r="A10" s="21"/>
      <c r="B10" s="250"/>
      <c r="C10" s="240" t="s">
        <v>36</v>
      </c>
      <c r="D10" s="240"/>
      <c r="E10" s="240"/>
      <c r="F10" s="240"/>
      <c r="G10" s="240"/>
      <c r="H10" s="240"/>
      <c r="I10" s="240" t="s">
        <v>171</v>
      </c>
      <c r="J10" s="240"/>
      <c r="K10" s="240"/>
      <c r="L10" s="240"/>
      <c r="M10" s="241"/>
      <c r="N10" s="21"/>
      <c r="O10" s="20"/>
      <c r="P10" s="20"/>
      <c r="Q10" s="20"/>
    </row>
    <row r="11" spans="1:17" ht="30.75" customHeight="1" x14ac:dyDescent="0.25">
      <c r="A11" s="21"/>
      <c r="B11" s="250"/>
      <c r="C11" s="452" t="s">
        <v>179</v>
      </c>
      <c r="D11" s="452"/>
      <c r="E11" s="452"/>
      <c r="F11" s="452"/>
      <c r="G11" s="452"/>
      <c r="H11" s="242"/>
      <c r="I11" s="448" t="s">
        <v>173</v>
      </c>
      <c r="J11" s="448"/>
      <c r="K11" s="448"/>
      <c r="L11" s="448"/>
      <c r="M11" s="449"/>
      <c r="N11" s="21"/>
      <c r="O11" s="20"/>
      <c r="P11" s="20"/>
      <c r="Q11" s="20"/>
    </row>
    <row r="12" spans="1:17" x14ac:dyDescent="0.25">
      <c r="A12" s="21"/>
      <c r="B12" s="250"/>
      <c r="C12" s="452"/>
      <c r="D12" s="452"/>
      <c r="E12" s="452"/>
      <c r="F12" s="452"/>
      <c r="G12" s="452"/>
      <c r="H12" s="242"/>
      <c r="I12" s="243"/>
      <c r="J12" s="243"/>
      <c r="K12" s="243"/>
      <c r="L12" s="243"/>
      <c r="M12" s="244"/>
      <c r="N12" s="21"/>
      <c r="O12" s="20"/>
      <c r="P12" s="20"/>
      <c r="Q12" s="20"/>
    </row>
    <row r="13" spans="1:17" ht="30" customHeight="1" x14ac:dyDescent="0.25">
      <c r="A13" s="21"/>
      <c r="B13" s="250"/>
      <c r="C13" s="452"/>
      <c r="D13" s="452"/>
      <c r="E13" s="452"/>
      <c r="F13" s="452"/>
      <c r="G13" s="452"/>
      <c r="H13" s="242"/>
      <c r="I13" s="448" t="s">
        <v>174</v>
      </c>
      <c r="J13" s="448"/>
      <c r="K13" s="448"/>
      <c r="L13" s="448"/>
      <c r="M13" s="449"/>
      <c r="N13" s="21"/>
      <c r="O13" s="20"/>
      <c r="P13" s="20"/>
      <c r="Q13" s="20"/>
    </row>
    <row r="14" spans="1:17" ht="30" customHeight="1" x14ac:dyDescent="0.25">
      <c r="A14" s="21"/>
      <c r="B14" s="250"/>
      <c r="C14" s="452"/>
      <c r="D14" s="452"/>
      <c r="E14" s="452"/>
      <c r="F14" s="452"/>
      <c r="G14" s="452"/>
      <c r="H14" s="242"/>
      <c r="I14" s="448" t="s">
        <v>175</v>
      </c>
      <c r="J14" s="448"/>
      <c r="K14" s="448"/>
      <c r="L14" s="448"/>
      <c r="M14" s="449"/>
      <c r="N14" s="21"/>
      <c r="O14" s="20"/>
      <c r="P14" s="20"/>
      <c r="Q14" s="20"/>
    </row>
    <row r="15" spans="1:17" ht="30" customHeight="1" x14ac:dyDescent="0.25">
      <c r="A15" s="21"/>
      <c r="B15" s="250"/>
      <c r="C15" s="452"/>
      <c r="D15" s="452"/>
      <c r="E15" s="452"/>
      <c r="F15" s="452"/>
      <c r="G15" s="452"/>
      <c r="H15" s="242"/>
      <c r="I15" s="448" t="s">
        <v>178</v>
      </c>
      <c r="J15" s="448"/>
      <c r="K15" s="448"/>
      <c r="L15" s="448"/>
      <c r="M15" s="449"/>
      <c r="N15" s="21"/>
      <c r="O15" s="20"/>
      <c r="P15" s="20"/>
      <c r="Q15" s="20"/>
    </row>
    <row r="16" spans="1:17" ht="14.4" x14ac:dyDescent="0.25">
      <c r="A16" s="21"/>
      <c r="B16" s="250"/>
      <c r="C16" s="452"/>
      <c r="D16" s="452"/>
      <c r="E16" s="452"/>
      <c r="F16" s="452"/>
      <c r="G16" s="452"/>
      <c r="H16" s="242"/>
      <c r="I16" s="245"/>
      <c r="J16" s="245"/>
      <c r="K16" s="245"/>
      <c r="L16" s="245"/>
      <c r="M16" s="246"/>
      <c r="N16" s="21"/>
      <c r="O16" s="20"/>
      <c r="P16" s="20"/>
      <c r="Q16" s="20"/>
    </row>
    <row r="17" spans="1:17" ht="14.4" x14ac:dyDescent="0.25">
      <c r="A17" s="21"/>
      <c r="B17" s="250"/>
      <c r="C17" s="452"/>
      <c r="D17" s="452"/>
      <c r="E17" s="452"/>
      <c r="F17" s="452"/>
      <c r="G17" s="452"/>
      <c r="H17" s="242"/>
      <c r="I17" s="245"/>
      <c r="J17" s="245"/>
      <c r="K17" s="245"/>
      <c r="L17" s="245"/>
      <c r="M17" s="246"/>
      <c r="N17" s="21"/>
      <c r="O17" s="20"/>
      <c r="P17" s="20"/>
      <c r="Q17" s="20"/>
    </row>
    <row r="18" spans="1:17" ht="14.4" x14ac:dyDescent="0.25">
      <c r="A18" s="21"/>
      <c r="B18" s="250"/>
      <c r="C18" s="452"/>
      <c r="D18" s="452"/>
      <c r="E18" s="452"/>
      <c r="F18" s="452"/>
      <c r="G18" s="452"/>
      <c r="H18" s="242"/>
      <c r="I18" s="245"/>
      <c r="J18" s="245"/>
      <c r="K18" s="245"/>
      <c r="L18" s="245"/>
      <c r="M18" s="246"/>
      <c r="N18" s="21"/>
      <c r="O18" s="20"/>
      <c r="P18" s="20"/>
      <c r="Q18" s="20"/>
    </row>
    <row r="19" spans="1:17" ht="14.4" x14ac:dyDescent="0.25">
      <c r="A19" s="21"/>
      <c r="B19" s="250"/>
      <c r="C19" s="452"/>
      <c r="D19" s="452"/>
      <c r="E19" s="452"/>
      <c r="F19" s="452"/>
      <c r="G19" s="452"/>
      <c r="H19" s="242"/>
      <c r="I19" s="245"/>
      <c r="J19" s="245"/>
      <c r="K19" s="245"/>
      <c r="L19" s="245"/>
      <c r="M19" s="246"/>
      <c r="N19" s="21"/>
      <c r="O19" s="20"/>
      <c r="P19" s="20"/>
      <c r="Q19" s="20"/>
    </row>
    <row r="20" spans="1:17" ht="21.75" customHeight="1" x14ac:dyDescent="0.25">
      <c r="A20" s="21"/>
      <c r="B20" s="250"/>
      <c r="C20" s="452"/>
      <c r="D20" s="452"/>
      <c r="E20" s="452"/>
      <c r="F20" s="452"/>
      <c r="G20" s="452"/>
      <c r="H20" s="242"/>
      <c r="I20" s="245"/>
      <c r="J20" s="245"/>
      <c r="K20" s="245"/>
      <c r="L20" s="245"/>
      <c r="M20" s="246"/>
      <c r="N20" s="21"/>
      <c r="O20" s="20"/>
      <c r="P20" s="20"/>
      <c r="Q20" s="20"/>
    </row>
    <row r="21" spans="1:17" ht="15" hidden="1" customHeight="1" x14ac:dyDescent="0.2">
      <c r="A21" s="21"/>
      <c r="B21" s="250"/>
      <c r="C21" s="242"/>
      <c r="D21" s="242"/>
      <c r="E21" s="242"/>
      <c r="F21" s="242"/>
      <c r="G21" s="242"/>
      <c r="H21" s="242"/>
      <c r="I21" s="245"/>
      <c r="J21" s="245"/>
      <c r="K21" s="245"/>
      <c r="L21" s="245"/>
      <c r="M21" s="246"/>
      <c r="N21" s="21"/>
      <c r="O21" s="20"/>
      <c r="P21" s="20"/>
      <c r="Q21" s="20"/>
    </row>
    <row r="22" spans="1:17" ht="14.25" customHeight="1" x14ac:dyDescent="0.25">
      <c r="A22" s="21"/>
      <c r="B22" s="250"/>
      <c r="C22" s="247"/>
      <c r="D22" s="248"/>
      <c r="E22" s="248"/>
      <c r="F22" s="248"/>
      <c r="G22" s="248"/>
      <c r="H22" s="248"/>
      <c r="I22" s="248"/>
      <c r="J22" s="248"/>
      <c r="K22" s="248"/>
      <c r="L22" s="248"/>
      <c r="M22" s="249"/>
      <c r="N22" s="21"/>
      <c r="O22" s="20"/>
      <c r="P22" s="20"/>
      <c r="Q22" s="20"/>
    </row>
    <row r="23" spans="1:17" ht="17.25" customHeight="1" x14ac:dyDescent="0.25">
      <c r="A23" s="21"/>
      <c r="B23" s="250"/>
      <c r="C23" s="450" t="s">
        <v>172</v>
      </c>
      <c r="D23" s="450"/>
      <c r="E23" s="450"/>
      <c r="F23" s="450"/>
      <c r="G23" s="450"/>
      <c r="H23" s="450"/>
      <c r="I23" s="450"/>
      <c r="J23" s="450"/>
      <c r="K23" s="450"/>
      <c r="L23" s="450"/>
      <c r="M23" s="451"/>
      <c r="N23" s="21"/>
      <c r="O23" s="20"/>
      <c r="P23" s="20"/>
      <c r="Q23" s="20"/>
    </row>
    <row r="24" spans="1:17" x14ac:dyDescent="0.25">
      <c r="A24" s="21"/>
      <c r="B24" s="236"/>
      <c r="C24" s="218"/>
      <c r="D24" s="218"/>
      <c r="E24" s="218"/>
      <c r="F24" s="218"/>
      <c r="G24" s="218"/>
      <c r="H24" s="218"/>
      <c r="I24" s="218"/>
      <c r="J24" s="218"/>
      <c r="K24" s="218"/>
      <c r="L24" s="218"/>
      <c r="M24" s="218"/>
      <c r="N24" s="21"/>
      <c r="O24" s="20"/>
    </row>
    <row r="25" spans="1:17" x14ac:dyDescent="0.25">
      <c r="A25" s="21"/>
      <c r="B25" s="21"/>
      <c r="C25" s="216"/>
      <c r="D25" s="216"/>
      <c r="E25" s="216"/>
      <c r="F25" s="216"/>
      <c r="G25" s="216"/>
      <c r="H25" s="216"/>
      <c r="I25" s="216"/>
      <c r="J25" s="216"/>
      <c r="K25" s="216"/>
      <c r="L25" s="216"/>
      <c r="M25" s="216"/>
      <c r="N25" s="21"/>
      <c r="O25" s="20"/>
    </row>
    <row r="26" spans="1:17" ht="24.75" customHeight="1" x14ac:dyDescent="0.25">
      <c r="A26" s="21"/>
      <c r="B26" s="21"/>
      <c r="C26" s="216"/>
      <c r="D26" s="216"/>
      <c r="E26" s="216"/>
      <c r="F26" s="216"/>
      <c r="G26" s="216"/>
      <c r="H26" s="216"/>
      <c r="I26" s="216"/>
      <c r="J26" s="216"/>
      <c r="K26" s="216"/>
      <c r="L26" s="216"/>
      <c r="M26" s="216"/>
      <c r="N26" s="21"/>
      <c r="O26" s="20"/>
    </row>
    <row r="27" spans="1:17" ht="9" customHeight="1" x14ac:dyDescent="0.25">
      <c r="A27" s="21"/>
      <c r="B27" s="21"/>
      <c r="C27" s="214"/>
      <c r="D27" s="214"/>
      <c r="E27" s="214"/>
      <c r="F27" s="214"/>
      <c r="G27" s="214"/>
      <c r="H27" s="214"/>
      <c r="I27" s="214"/>
      <c r="J27" s="214"/>
      <c r="K27" s="214"/>
      <c r="L27" s="214"/>
      <c r="M27" s="214"/>
      <c r="N27" s="21"/>
      <c r="O27" s="20"/>
    </row>
    <row r="28" spans="1:17" x14ac:dyDescent="0.25">
      <c r="A28" s="21"/>
      <c r="B28" s="21"/>
      <c r="C28" s="447"/>
      <c r="D28" s="447"/>
      <c r="E28" s="447"/>
      <c r="F28" s="447"/>
      <c r="G28" s="447"/>
      <c r="H28" s="447"/>
      <c r="I28" s="447"/>
      <c r="J28" s="447"/>
      <c r="K28" s="447"/>
      <c r="L28" s="447"/>
      <c r="M28" s="447"/>
      <c r="N28" s="21"/>
      <c r="O28" s="20"/>
    </row>
    <row r="29" spans="1:17" x14ac:dyDescent="0.25">
      <c r="C29" s="219"/>
      <c r="D29" s="219"/>
      <c r="E29" s="219"/>
      <c r="F29" s="219"/>
      <c r="G29" s="219"/>
      <c r="H29" s="219"/>
      <c r="I29" s="219"/>
      <c r="J29" s="219"/>
      <c r="K29" s="219"/>
      <c r="L29" s="219"/>
      <c r="M29" s="219"/>
    </row>
  </sheetData>
  <sheetProtection password="CEE9" sheet="1" objects="1" scenarios="1"/>
  <mergeCells count="8">
    <mergeCell ref="C9:M9"/>
    <mergeCell ref="C28:M28"/>
    <mergeCell ref="I11:M11"/>
    <mergeCell ref="C23:M23"/>
    <mergeCell ref="I13:M13"/>
    <mergeCell ref="I14:M14"/>
    <mergeCell ref="I15:M15"/>
    <mergeCell ref="C11:G20"/>
  </mergeCells>
  <printOptions horizontalCentered="1" verticalCentered="1"/>
  <pageMargins left="0.70866141732283472" right="0.70866141732283472" top="0.74803149606299213" bottom="0.74803149606299213" header="0.31496062992125984" footer="0.31496062992125984"/>
  <pageSetup paperSize="9" orientation="landscape" horizont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2"/>
  <sheetViews>
    <sheetView view="pageBreakPreview" zoomScale="90" zoomScaleNormal="80" zoomScaleSheetLayoutView="90" workbookViewId="0">
      <pane ySplit="10" topLeftCell="A11" activePane="bottomLeft" state="frozen"/>
      <selection pane="bottomLeft" activeCell="C21" sqref="C21"/>
    </sheetView>
  </sheetViews>
  <sheetFormatPr defaultColWidth="9.109375" defaultRowHeight="14.4" x14ac:dyDescent="0.3"/>
  <cols>
    <col min="1" max="1" width="6.109375" style="23" customWidth="1"/>
    <col min="2" max="2" width="41.5546875" style="23" customWidth="1"/>
    <col min="3" max="3" width="13.109375" style="23" bestFit="1" customWidth="1"/>
    <col min="4" max="4" width="11.88671875" style="23" customWidth="1"/>
    <col min="5" max="5" width="15.5546875" style="23" customWidth="1"/>
    <col min="6" max="6" width="14.33203125" style="23" customWidth="1"/>
    <col min="7" max="7" width="21.88671875" style="32" customWidth="1"/>
    <col min="8" max="8" width="21.88671875" style="32" bestFit="1" customWidth="1"/>
    <col min="9" max="9" width="32.109375" style="23" customWidth="1"/>
    <col min="10" max="10" width="6" style="23" customWidth="1"/>
    <col min="11" max="16384" width="9.109375" style="23"/>
  </cols>
  <sheetData>
    <row r="1" spans="1:9" s="201" customFormat="1" ht="15" customHeight="1" x14ac:dyDescent="0.25">
      <c r="A1" s="286"/>
      <c r="B1" s="287"/>
      <c r="C1" s="288"/>
      <c r="D1" s="288"/>
      <c r="E1" s="288"/>
      <c r="F1" s="288"/>
      <c r="G1" s="288"/>
      <c r="H1" s="288"/>
      <c r="I1" s="289"/>
    </row>
    <row r="2" spans="1:9" s="201" customFormat="1" ht="15" customHeight="1" x14ac:dyDescent="0.25">
      <c r="A2" s="290"/>
      <c r="B2" s="251"/>
      <c r="C2" s="291"/>
      <c r="D2" s="291"/>
      <c r="E2" s="291"/>
      <c r="F2" s="291"/>
      <c r="G2" s="291"/>
      <c r="H2" s="291"/>
      <c r="I2" s="292"/>
    </row>
    <row r="3" spans="1:9" s="201" customFormat="1" ht="15" customHeight="1" x14ac:dyDescent="0.25">
      <c r="A3" s="290"/>
      <c r="B3" s="251"/>
      <c r="C3" s="291"/>
      <c r="D3" s="291"/>
      <c r="E3" s="291"/>
      <c r="F3" s="291"/>
      <c r="G3" s="291"/>
      <c r="H3" s="291"/>
      <c r="I3" s="292"/>
    </row>
    <row r="4" spans="1:9" s="201" customFormat="1" ht="15" customHeight="1" x14ac:dyDescent="0.25">
      <c r="A4" s="290"/>
      <c r="B4" s="251"/>
      <c r="C4" s="291"/>
      <c r="D4" s="291"/>
      <c r="E4" s="291"/>
      <c r="F4" s="291"/>
      <c r="G4" s="291"/>
      <c r="H4" s="291"/>
      <c r="I4" s="292"/>
    </row>
    <row r="5" spans="1:9" s="201" customFormat="1" ht="15" customHeight="1" x14ac:dyDescent="0.25">
      <c r="A5" s="290"/>
      <c r="B5" s="251"/>
      <c r="C5" s="291"/>
      <c r="D5" s="291"/>
      <c r="E5" s="291"/>
      <c r="F5" s="291"/>
      <c r="G5" s="291"/>
      <c r="H5" s="291"/>
      <c r="I5" s="292"/>
    </row>
    <row r="6" spans="1:9" s="201" customFormat="1" ht="15" customHeight="1" x14ac:dyDescent="0.25">
      <c r="A6" s="290"/>
      <c r="B6" s="291"/>
      <c r="C6" s="291"/>
      <c r="D6" s="291"/>
      <c r="E6" s="291"/>
      <c r="F6" s="291"/>
      <c r="G6" s="291"/>
      <c r="H6" s="291"/>
      <c r="I6" s="292"/>
    </row>
    <row r="7" spans="1:9" s="201" customFormat="1" ht="15" customHeight="1" x14ac:dyDescent="0.25">
      <c r="A7" s="290"/>
      <c r="B7" s="291"/>
      <c r="C7" s="291"/>
      <c r="D7" s="291"/>
      <c r="E7" s="291"/>
      <c r="F7" s="291"/>
      <c r="G7" s="291"/>
      <c r="H7" s="291"/>
      <c r="I7" s="292"/>
    </row>
    <row r="8" spans="1:9" s="201" customFormat="1" ht="15" customHeight="1" x14ac:dyDescent="0.25">
      <c r="A8" s="290"/>
      <c r="B8" s="291"/>
      <c r="C8" s="291"/>
      <c r="D8" s="291"/>
      <c r="E8" s="291"/>
      <c r="F8" s="291"/>
      <c r="G8" s="291"/>
      <c r="H8" s="291"/>
      <c r="I8" s="292"/>
    </row>
    <row r="9" spans="1:9" s="201" customFormat="1" ht="15" customHeight="1" thickBot="1" x14ac:dyDescent="0.3">
      <c r="A9" s="293"/>
      <c r="B9" s="294"/>
      <c r="C9" s="294"/>
      <c r="D9" s="294"/>
      <c r="E9" s="294"/>
      <c r="F9" s="294"/>
      <c r="G9" s="294"/>
      <c r="H9" s="294"/>
      <c r="I9" s="295"/>
    </row>
    <row r="10" spans="1:9" s="201" customFormat="1" ht="15" customHeight="1" thickBot="1" x14ac:dyDescent="0.3">
      <c r="A10" s="296"/>
      <c r="B10" s="297"/>
      <c r="C10" s="297"/>
      <c r="D10" s="297"/>
      <c r="E10" s="297"/>
      <c r="F10" s="297"/>
      <c r="G10" s="297"/>
      <c r="H10" s="298"/>
      <c r="I10" s="333" t="s">
        <v>225</v>
      </c>
    </row>
    <row r="11" spans="1:9" s="255" customFormat="1" ht="15" x14ac:dyDescent="0.25"/>
    <row r="12" spans="1:9" ht="15.75" customHeight="1" x14ac:dyDescent="0.3">
      <c r="A12" s="24"/>
      <c r="B12" s="252" t="s">
        <v>114</v>
      </c>
      <c r="C12" s="487" t="s">
        <v>418</v>
      </c>
      <c r="D12" s="487"/>
      <c r="E12" s="487"/>
      <c r="F12" s="487"/>
      <c r="G12" s="487"/>
      <c r="H12" s="487"/>
      <c r="I12" s="426"/>
    </row>
    <row r="13" spans="1:9" x14ac:dyDescent="0.3">
      <c r="A13" s="24"/>
      <c r="B13" s="252" t="s">
        <v>23</v>
      </c>
      <c r="C13" s="492">
        <v>1984</v>
      </c>
      <c r="D13" s="493"/>
      <c r="E13" s="493"/>
      <c r="F13" s="493"/>
      <c r="G13" s="493"/>
      <c r="H13" s="494"/>
      <c r="I13" s="426"/>
    </row>
    <row r="14" spans="1:9" x14ac:dyDescent="0.3">
      <c r="A14" s="24"/>
      <c r="B14" s="489" t="s">
        <v>24</v>
      </c>
      <c r="C14" s="488" t="s">
        <v>419</v>
      </c>
      <c r="D14" s="488"/>
      <c r="E14" s="488"/>
      <c r="F14" s="488"/>
      <c r="G14" s="488"/>
      <c r="H14" s="488"/>
      <c r="I14" s="426"/>
    </row>
    <row r="15" spans="1:9" x14ac:dyDescent="0.3">
      <c r="A15" s="24"/>
      <c r="B15" s="489"/>
      <c r="C15" s="488" t="s">
        <v>420</v>
      </c>
      <c r="D15" s="488"/>
      <c r="E15" s="488"/>
      <c r="F15" s="488"/>
      <c r="G15" s="488"/>
      <c r="H15" s="488"/>
      <c r="I15" s="426"/>
    </row>
    <row r="16" spans="1:9" x14ac:dyDescent="0.3">
      <c r="A16" s="24"/>
      <c r="B16" s="489"/>
      <c r="C16" s="488" t="s">
        <v>421</v>
      </c>
      <c r="D16" s="488"/>
      <c r="E16" s="488"/>
      <c r="F16" s="488"/>
      <c r="G16" s="488"/>
      <c r="H16" s="488"/>
      <c r="I16" s="426"/>
    </row>
    <row r="17" spans="1:10" ht="15" customHeight="1" x14ac:dyDescent="0.3">
      <c r="A17" s="24"/>
      <c r="B17" s="489"/>
      <c r="C17" s="35" t="s">
        <v>25</v>
      </c>
      <c r="D17" s="491" t="s">
        <v>422</v>
      </c>
      <c r="E17" s="491"/>
      <c r="F17" s="491"/>
      <c r="G17" s="491"/>
      <c r="H17" s="491"/>
      <c r="I17" s="426"/>
    </row>
    <row r="18" spans="1:10" ht="15" customHeight="1" x14ac:dyDescent="0.3">
      <c r="A18" s="24"/>
      <c r="B18" s="489"/>
      <c r="C18" s="36" t="s">
        <v>19</v>
      </c>
      <c r="D18" s="491" t="s">
        <v>423</v>
      </c>
      <c r="E18" s="491"/>
      <c r="F18" s="491"/>
      <c r="G18" s="491"/>
      <c r="H18" s="491"/>
      <c r="I18" s="426"/>
    </row>
    <row r="19" spans="1:10" ht="15.75" customHeight="1" x14ac:dyDescent="0.3">
      <c r="A19" s="24"/>
      <c r="B19" s="489"/>
      <c r="C19" s="36" t="s">
        <v>20</v>
      </c>
      <c r="D19" s="490" t="s">
        <v>424</v>
      </c>
      <c r="E19" s="491"/>
      <c r="F19" s="491"/>
      <c r="G19" s="491"/>
      <c r="H19" s="491"/>
      <c r="I19" s="426"/>
    </row>
    <row r="20" spans="1:10" x14ac:dyDescent="0.3">
      <c r="A20" s="24"/>
      <c r="B20" s="489"/>
      <c r="C20" s="37"/>
      <c r="D20" s="24"/>
      <c r="E20" s="24"/>
      <c r="F20" s="24"/>
      <c r="G20" s="25"/>
      <c r="H20" s="25"/>
      <c r="I20" s="108"/>
    </row>
    <row r="21" spans="1:10" ht="48.75" customHeight="1" x14ac:dyDescent="0.3">
      <c r="A21" s="24"/>
      <c r="B21" s="332" t="s">
        <v>26</v>
      </c>
      <c r="C21" s="220">
        <v>16</v>
      </c>
      <c r="D21" s="330"/>
      <c r="E21" s="24"/>
      <c r="F21" s="24"/>
      <c r="G21" s="25"/>
      <c r="H21" s="25"/>
      <c r="I21" s="427" t="s">
        <v>308</v>
      </c>
      <c r="J21" s="345"/>
    </row>
    <row r="22" spans="1:10" ht="15" x14ac:dyDescent="0.25">
      <c r="A22" s="24"/>
      <c r="B22" s="252"/>
      <c r="C22" s="166"/>
      <c r="D22" s="37"/>
      <c r="E22" s="37"/>
      <c r="F22" s="37"/>
      <c r="G22" s="37"/>
      <c r="H22" s="37"/>
      <c r="I22" s="108"/>
    </row>
    <row r="23" spans="1:10" ht="15" customHeight="1" x14ac:dyDescent="0.3">
      <c r="A23" s="24"/>
      <c r="B23" s="253" t="s">
        <v>288</v>
      </c>
      <c r="C23" s="96" t="s">
        <v>27</v>
      </c>
      <c r="D23" s="495" t="s">
        <v>425</v>
      </c>
      <c r="E23" s="496"/>
      <c r="F23" s="496"/>
      <c r="G23" s="496"/>
      <c r="H23" s="497"/>
      <c r="I23" s="426"/>
    </row>
    <row r="24" spans="1:10" ht="15" customHeight="1" x14ac:dyDescent="0.25">
      <c r="A24" s="24"/>
      <c r="B24" s="253"/>
      <c r="C24" s="96" t="s">
        <v>29</v>
      </c>
      <c r="D24" s="495" t="s">
        <v>426</v>
      </c>
      <c r="E24" s="496"/>
      <c r="F24" s="496"/>
      <c r="G24" s="496"/>
      <c r="H24" s="497"/>
      <c r="I24" s="426"/>
    </row>
    <row r="25" spans="1:10" x14ac:dyDescent="0.3">
      <c r="A25" s="24"/>
      <c r="B25" s="253"/>
      <c r="C25" s="35" t="s">
        <v>28</v>
      </c>
      <c r="D25" s="491" t="s">
        <v>422</v>
      </c>
      <c r="E25" s="491"/>
      <c r="F25" s="491"/>
      <c r="G25" s="491"/>
      <c r="H25" s="491"/>
      <c r="I25" s="426"/>
    </row>
    <row r="26" spans="1:10" x14ac:dyDescent="0.3">
      <c r="A26" s="24"/>
      <c r="B26" s="253"/>
      <c r="C26" s="36" t="s">
        <v>19</v>
      </c>
      <c r="D26" s="491" t="s">
        <v>423</v>
      </c>
      <c r="E26" s="491"/>
      <c r="F26" s="491"/>
      <c r="G26" s="491"/>
      <c r="H26" s="491"/>
      <c r="I26" s="426"/>
    </row>
    <row r="27" spans="1:10" x14ac:dyDescent="0.3">
      <c r="A27" s="24"/>
      <c r="B27" s="254"/>
      <c r="C27" s="36" t="s">
        <v>20</v>
      </c>
      <c r="D27" s="528" t="s">
        <v>427</v>
      </c>
      <c r="E27" s="491"/>
      <c r="F27" s="491"/>
      <c r="G27" s="491"/>
      <c r="H27" s="491"/>
      <c r="I27" s="426"/>
    </row>
    <row r="28" spans="1:10" x14ac:dyDescent="0.3">
      <c r="A28" s="22"/>
      <c r="B28" s="124"/>
      <c r="C28" s="94"/>
      <c r="D28" s="529"/>
      <c r="E28" s="529"/>
      <c r="F28" s="529"/>
      <c r="G28" s="95"/>
      <c r="H28" s="95"/>
      <c r="I28" s="112"/>
    </row>
    <row r="29" spans="1:10" x14ac:dyDescent="0.3">
      <c r="A29" s="27"/>
      <c r="B29" s="30"/>
      <c r="C29" s="31"/>
      <c r="D29" s="26"/>
      <c r="E29" s="28"/>
      <c r="F29" s="28"/>
      <c r="G29" s="29"/>
      <c r="H29" s="29"/>
      <c r="I29" s="34"/>
    </row>
    <row r="30" spans="1:10" x14ac:dyDescent="0.3">
      <c r="A30" s="27"/>
      <c r="B30" s="30"/>
      <c r="C30" s="31"/>
      <c r="D30" s="26"/>
      <c r="E30" s="28"/>
      <c r="F30" s="28"/>
      <c r="G30" s="29"/>
      <c r="H30" s="29"/>
      <c r="I30" s="34"/>
    </row>
    <row r="31" spans="1:10" ht="18.600000000000001" x14ac:dyDescent="0.45">
      <c r="A31" s="257">
        <v>1</v>
      </c>
      <c r="B31" s="256" t="s">
        <v>30</v>
      </c>
      <c r="I31" s="34"/>
    </row>
    <row r="32" spans="1:10" ht="27.6" x14ac:dyDescent="0.3">
      <c r="A32" s="260" t="s">
        <v>0</v>
      </c>
      <c r="B32" s="486" t="s">
        <v>2</v>
      </c>
      <c r="C32" s="486"/>
      <c r="D32" s="486"/>
      <c r="E32" s="261">
        <v>2013</v>
      </c>
      <c r="F32" s="260" t="s">
        <v>15</v>
      </c>
      <c r="G32" s="261" t="s">
        <v>31</v>
      </c>
      <c r="H32" s="261" t="s">
        <v>353</v>
      </c>
      <c r="I32" s="428"/>
    </row>
    <row r="33" spans="1:9" s="34" customFormat="1" ht="55.2" x14ac:dyDescent="0.3">
      <c r="A33" s="501">
        <v>1.1000000000000001</v>
      </c>
      <c r="B33" s="473" t="s">
        <v>257</v>
      </c>
      <c r="C33" s="473"/>
      <c r="D33" s="473"/>
      <c r="E33" s="344"/>
      <c r="F33" s="111"/>
      <c r="G33" s="404" t="s">
        <v>369</v>
      </c>
      <c r="H33" s="418" t="s">
        <v>390</v>
      </c>
      <c r="I33" s="453" t="s">
        <v>309</v>
      </c>
    </row>
    <row r="34" spans="1:9" s="34" customFormat="1" x14ac:dyDescent="0.3">
      <c r="A34" s="502"/>
      <c r="B34" s="474" t="s">
        <v>216</v>
      </c>
      <c r="C34" s="475"/>
      <c r="D34" s="476"/>
      <c r="E34" s="221">
        <v>20</v>
      </c>
      <c r="F34" s="111">
        <f>E34</f>
        <v>20</v>
      </c>
      <c r="G34" s="405"/>
      <c r="H34" s="419"/>
      <c r="I34" s="454"/>
    </row>
    <row r="35" spans="1:9" s="34" customFormat="1" ht="18" customHeight="1" x14ac:dyDescent="0.3">
      <c r="A35" s="502"/>
      <c r="B35" s="474" t="s">
        <v>280</v>
      </c>
      <c r="C35" s="475"/>
      <c r="D35" s="476"/>
      <c r="E35" s="344"/>
      <c r="F35" s="111"/>
      <c r="G35" s="405"/>
      <c r="H35" s="419"/>
      <c r="I35" s="454"/>
    </row>
    <row r="36" spans="1:9" s="34" customFormat="1" x14ac:dyDescent="0.3">
      <c r="A36" s="502"/>
      <c r="B36" s="474" t="s">
        <v>259</v>
      </c>
      <c r="C36" s="475"/>
      <c r="D36" s="476"/>
      <c r="E36" s="221">
        <v>151</v>
      </c>
      <c r="F36" s="111">
        <f>E36</f>
        <v>151</v>
      </c>
      <c r="G36" s="405"/>
      <c r="H36" s="419"/>
      <c r="I36" s="454"/>
    </row>
    <row r="37" spans="1:9" s="34" customFormat="1" x14ac:dyDescent="0.3">
      <c r="A37" s="502"/>
      <c r="B37" s="474" t="s">
        <v>281</v>
      </c>
      <c r="C37" s="475"/>
      <c r="D37" s="476"/>
      <c r="E37" s="221">
        <v>34</v>
      </c>
      <c r="F37" s="111">
        <f>E37</f>
        <v>34</v>
      </c>
      <c r="G37" s="405"/>
      <c r="H37" s="419"/>
      <c r="I37" s="454"/>
    </row>
    <row r="38" spans="1:9" s="34" customFormat="1" x14ac:dyDescent="0.3">
      <c r="A38" s="502"/>
      <c r="B38" s="474" t="s">
        <v>262</v>
      </c>
      <c r="C38" s="507"/>
      <c r="D38" s="508"/>
      <c r="E38" s="344"/>
      <c r="F38" s="111"/>
      <c r="G38" s="405"/>
      <c r="H38" s="419"/>
      <c r="I38" s="454"/>
    </row>
    <row r="39" spans="1:9" s="34" customFormat="1" ht="18.75" customHeight="1" x14ac:dyDescent="0.3">
      <c r="A39" s="502"/>
      <c r="B39" s="498" t="s">
        <v>282</v>
      </c>
      <c r="C39" s="499"/>
      <c r="D39" s="500"/>
      <c r="E39" s="221"/>
      <c r="F39" s="111">
        <f t="shared" ref="F39:F45" si="0">E39</f>
        <v>0</v>
      </c>
      <c r="G39" s="405"/>
      <c r="H39" s="419"/>
      <c r="I39" s="454"/>
    </row>
    <row r="40" spans="1:9" s="34" customFormat="1" ht="18.75" customHeight="1" x14ac:dyDescent="0.3">
      <c r="A40" s="502"/>
      <c r="B40" s="498" t="s">
        <v>283</v>
      </c>
      <c r="C40" s="499"/>
      <c r="D40" s="500"/>
      <c r="E40" s="221">
        <v>80</v>
      </c>
      <c r="F40" s="111">
        <f t="shared" si="0"/>
        <v>80</v>
      </c>
      <c r="G40" s="405"/>
      <c r="H40" s="419"/>
      <c r="I40" s="455"/>
    </row>
    <row r="41" spans="1:9" s="34" customFormat="1" x14ac:dyDescent="0.3">
      <c r="A41" s="502"/>
      <c r="B41" s="509" t="s">
        <v>284</v>
      </c>
      <c r="C41" s="510"/>
      <c r="D41" s="511"/>
      <c r="E41" s="221"/>
      <c r="F41" s="111">
        <f t="shared" si="0"/>
        <v>0</v>
      </c>
      <c r="G41" s="405"/>
      <c r="H41" s="419"/>
      <c r="I41" s="341"/>
    </row>
    <row r="42" spans="1:9" s="34" customFormat="1" x14ac:dyDescent="0.3">
      <c r="A42" s="502"/>
      <c r="B42" s="504" t="s">
        <v>428</v>
      </c>
      <c r="C42" s="505"/>
      <c r="D42" s="506"/>
      <c r="E42" s="221">
        <v>15</v>
      </c>
      <c r="F42" s="111">
        <f t="shared" si="0"/>
        <v>15</v>
      </c>
      <c r="G42" s="405"/>
      <c r="H42" s="420"/>
      <c r="I42" s="341"/>
    </row>
    <row r="43" spans="1:9" s="34" customFormat="1" x14ac:dyDescent="0.3">
      <c r="A43" s="502"/>
      <c r="B43" s="512" t="s">
        <v>429</v>
      </c>
      <c r="C43" s="512"/>
      <c r="D43" s="512"/>
      <c r="E43" s="221">
        <v>15</v>
      </c>
      <c r="F43" s="111">
        <f>E43</f>
        <v>15</v>
      </c>
      <c r="G43" s="405"/>
      <c r="H43" s="420"/>
      <c r="I43" s="341"/>
    </row>
    <row r="44" spans="1:9" s="34" customFormat="1" x14ac:dyDescent="0.3">
      <c r="A44" s="502"/>
      <c r="B44" s="512" t="s">
        <v>286</v>
      </c>
      <c r="C44" s="512"/>
      <c r="D44" s="512"/>
      <c r="E44" s="221"/>
      <c r="F44" s="111">
        <f t="shared" si="0"/>
        <v>0</v>
      </c>
      <c r="G44" s="405"/>
      <c r="H44" s="420"/>
      <c r="I44" s="341"/>
    </row>
    <row r="45" spans="1:9" s="34" customFormat="1" x14ac:dyDescent="0.3">
      <c r="A45" s="502"/>
      <c r="B45" s="512" t="s">
        <v>287</v>
      </c>
      <c r="C45" s="512"/>
      <c r="D45" s="512"/>
      <c r="E45" s="221"/>
      <c r="F45" s="111">
        <f t="shared" si="0"/>
        <v>0</v>
      </c>
      <c r="G45" s="405"/>
      <c r="H45" s="420"/>
      <c r="I45" s="341"/>
    </row>
    <row r="46" spans="1:9" s="34" customFormat="1" x14ac:dyDescent="0.3">
      <c r="A46" s="502"/>
      <c r="B46" s="504" t="s">
        <v>338</v>
      </c>
      <c r="C46" s="505"/>
      <c r="D46" s="506"/>
      <c r="E46" s="221"/>
      <c r="F46" s="111">
        <f>E46</f>
        <v>0</v>
      </c>
      <c r="G46" s="405"/>
      <c r="H46" s="420"/>
      <c r="I46" s="341"/>
    </row>
    <row r="47" spans="1:9" s="34" customFormat="1" x14ac:dyDescent="0.3">
      <c r="A47" s="502"/>
      <c r="B47" s="504" t="s">
        <v>339</v>
      </c>
      <c r="C47" s="505"/>
      <c r="D47" s="506"/>
      <c r="E47" s="221"/>
      <c r="F47" s="111">
        <f>E47</f>
        <v>0</v>
      </c>
      <c r="G47" s="405"/>
      <c r="H47" s="420"/>
      <c r="I47" s="341"/>
    </row>
    <row r="48" spans="1:9" s="34" customFormat="1" x14ac:dyDescent="0.3">
      <c r="A48" s="502"/>
      <c r="B48" s="504" t="s">
        <v>340</v>
      </c>
      <c r="C48" s="505"/>
      <c r="D48" s="506"/>
      <c r="E48" s="221"/>
      <c r="F48" s="111">
        <f>E48</f>
        <v>0</v>
      </c>
      <c r="G48" s="405"/>
      <c r="H48" s="420"/>
      <c r="I48" s="341"/>
    </row>
    <row r="49" spans="1:9" s="34" customFormat="1" x14ac:dyDescent="0.3">
      <c r="A49" s="503"/>
      <c r="B49" s="530" t="s">
        <v>177</v>
      </c>
      <c r="C49" s="531"/>
      <c r="D49" s="532"/>
      <c r="E49" s="344">
        <f>SUM(E34:E48)</f>
        <v>315</v>
      </c>
      <c r="F49" s="111">
        <f>SUM(F34:F48)</f>
        <v>315</v>
      </c>
      <c r="G49" s="406"/>
      <c r="H49" s="417"/>
      <c r="I49" s="341"/>
    </row>
    <row r="50" spans="1:9" ht="63" customHeight="1" x14ac:dyDescent="0.3">
      <c r="A50" s="42">
        <v>1.2</v>
      </c>
      <c r="B50" s="472" t="s">
        <v>328</v>
      </c>
      <c r="C50" s="472"/>
      <c r="D50" s="472"/>
      <c r="E50" s="221">
        <v>20</v>
      </c>
      <c r="F50" s="41">
        <f>E50</f>
        <v>20</v>
      </c>
      <c r="G50" s="403" t="s">
        <v>370</v>
      </c>
      <c r="H50" s="416" t="s">
        <v>390</v>
      </c>
      <c r="I50" s="341" t="s">
        <v>255</v>
      </c>
    </row>
    <row r="51" spans="1:9" s="34" customFormat="1" ht="46.5" customHeight="1" x14ac:dyDescent="0.3">
      <c r="A51" s="110">
        <v>1.3</v>
      </c>
      <c r="B51" s="474" t="s">
        <v>263</v>
      </c>
      <c r="C51" s="475"/>
      <c r="D51" s="476"/>
      <c r="E51" s="221">
        <v>31</v>
      </c>
      <c r="F51" s="111">
        <f>E51</f>
        <v>31</v>
      </c>
      <c r="G51" s="403" t="s">
        <v>370</v>
      </c>
      <c r="H51" s="416" t="s">
        <v>390</v>
      </c>
      <c r="I51" s="341" t="s">
        <v>254</v>
      </c>
    </row>
    <row r="52" spans="1:9" s="34" customFormat="1" ht="45.75" customHeight="1" x14ac:dyDescent="0.3">
      <c r="A52" s="110">
        <v>1.4</v>
      </c>
      <c r="B52" s="474" t="s">
        <v>264</v>
      </c>
      <c r="C52" s="475"/>
      <c r="D52" s="476"/>
      <c r="E52" s="221">
        <v>0</v>
      </c>
      <c r="F52" s="111">
        <f>E52</f>
        <v>0</v>
      </c>
      <c r="G52" s="403" t="s">
        <v>371</v>
      </c>
      <c r="H52" s="416" t="s">
        <v>359</v>
      </c>
      <c r="I52" s="429" t="s">
        <v>256</v>
      </c>
    </row>
    <row r="53" spans="1:9" s="34" customFormat="1" ht="63" customHeight="1" x14ac:dyDescent="0.3">
      <c r="A53" s="519">
        <v>1.5</v>
      </c>
      <c r="B53" s="474" t="s">
        <v>261</v>
      </c>
      <c r="C53" s="475"/>
      <c r="D53" s="476"/>
      <c r="E53" s="344"/>
      <c r="F53" s="393"/>
      <c r="G53" s="424" t="s">
        <v>369</v>
      </c>
      <c r="H53" s="418" t="s">
        <v>390</v>
      </c>
      <c r="I53" s="534" t="s">
        <v>265</v>
      </c>
    </row>
    <row r="54" spans="1:9" s="34" customFormat="1" ht="15.75" customHeight="1" x14ac:dyDescent="0.3">
      <c r="A54" s="520"/>
      <c r="B54" s="474" t="s">
        <v>216</v>
      </c>
      <c r="C54" s="475"/>
      <c r="D54" s="476"/>
      <c r="E54" s="221">
        <v>35</v>
      </c>
      <c r="F54" s="111">
        <f>E54</f>
        <v>35</v>
      </c>
      <c r="G54" s="405"/>
      <c r="H54" s="421"/>
      <c r="I54" s="535"/>
    </row>
    <row r="55" spans="1:9" s="34" customFormat="1" ht="15.75" customHeight="1" x14ac:dyDescent="0.3">
      <c r="A55" s="520"/>
      <c r="B55" s="474" t="s">
        <v>258</v>
      </c>
      <c r="C55" s="475"/>
      <c r="D55" s="476"/>
      <c r="E55" s="344"/>
      <c r="F55" s="111"/>
      <c r="G55" s="405"/>
      <c r="H55" s="421"/>
      <c r="I55" s="535"/>
    </row>
    <row r="56" spans="1:9" s="34" customFormat="1" ht="15.75" customHeight="1" x14ac:dyDescent="0.3">
      <c r="A56" s="520"/>
      <c r="B56" s="474" t="s">
        <v>259</v>
      </c>
      <c r="C56" s="475"/>
      <c r="D56" s="476"/>
      <c r="E56" s="221">
        <v>429</v>
      </c>
      <c r="F56" s="111">
        <f>E56</f>
        <v>429</v>
      </c>
      <c r="G56" s="405"/>
      <c r="H56" s="421"/>
      <c r="I56" s="535"/>
    </row>
    <row r="57" spans="1:9" s="34" customFormat="1" ht="15.75" customHeight="1" x14ac:dyDescent="0.3">
      <c r="A57" s="520"/>
      <c r="B57" s="474" t="s">
        <v>260</v>
      </c>
      <c r="C57" s="475"/>
      <c r="D57" s="476"/>
      <c r="E57" s="221">
        <v>181</v>
      </c>
      <c r="F57" s="111">
        <f>E57</f>
        <v>181</v>
      </c>
      <c r="G57" s="405"/>
      <c r="H57" s="421"/>
      <c r="I57" s="535"/>
    </row>
    <row r="58" spans="1:9" s="34" customFormat="1" ht="15.75" customHeight="1" x14ac:dyDescent="0.3">
      <c r="A58" s="520"/>
      <c r="B58" s="474" t="s">
        <v>252</v>
      </c>
      <c r="C58" s="475"/>
      <c r="D58" s="476"/>
      <c r="E58" s="344"/>
      <c r="F58" s="111"/>
      <c r="G58" s="405"/>
      <c r="H58" s="421"/>
      <c r="I58" s="535"/>
    </row>
    <row r="59" spans="1:9" s="34" customFormat="1" x14ac:dyDescent="0.3">
      <c r="A59" s="520"/>
      <c r="B59" s="498" t="s">
        <v>271</v>
      </c>
      <c r="C59" s="499"/>
      <c r="D59" s="500"/>
      <c r="E59" s="221">
        <v>1</v>
      </c>
      <c r="F59" s="111">
        <f>E59</f>
        <v>1</v>
      </c>
      <c r="G59" s="405"/>
      <c r="H59" s="421"/>
      <c r="I59" s="535"/>
    </row>
    <row r="60" spans="1:9" s="34" customFormat="1" ht="15.75" customHeight="1" x14ac:dyDescent="0.3">
      <c r="A60" s="520"/>
      <c r="B60" s="513" t="s">
        <v>272</v>
      </c>
      <c r="C60" s="514"/>
      <c r="D60" s="515"/>
      <c r="E60" s="221">
        <v>82</v>
      </c>
      <c r="F60" s="111">
        <f>E60</f>
        <v>82</v>
      </c>
      <c r="G60" s="405"/>
      <c r="H60" s="421"/>
      <c r="I60" s="412"/>
    </row>
    <row r="61" spans="1:9" s="34" customFormat="1" ht="15.75" customHeight="1" x14ac:dyDescent="0.3">
      <c r="A61" s="520"/>
      <c r="B61" s="513" t="s">
        <v>270</v>
      </c>
      <c r="C61" s="514"/>
      <c r="D61" s="515"/>
      <c r="E61" s="221"/>
      <c r="F61" s="111">
        <f>E61</f>
        <v>0</v>
      </c>
      <c r="G61" s="405"/>
      <c r="H61" s="421"/>
      <c r="I61" s="412"/>
    </row>
    <row r="62" spans="1:9" s="34" customFormat="1" ht="15.75" customHeight="1" x14ac:dyDescent="0.3">
      <c r="A62" s="520"/>
      <c r="B62" s="504" t="s">
        <v>430</v>
      </c>
      <c r="C62" s="505"/>
      <c r="D62" s="506"/>
      <c r="E62" s="221">
        <v>55</v>
      </c>
      <c r="F62" s="111">
        <f>E62</f>
        <v>55</v>
      </c>
      <c r="G62" s="405"/>
      <c r="H62" s="421"/>
      <c r="I62" s="412"/>
    </row>
    <row r="63" spans="1:9" s="34" customFormat="1" ht="15.75" customHeight="1" x14ac:dyDescent="0.3">
      <c r="A63" s="520"/>
      <c r="B63" s="512" t="s">
        <v>431</v>
      </c>
      <c r="C63" s="512"/>
      <c r="D63" s="512"/>
      <c r="E63" s="221">
        <v>15</v>
      </c>
      <c r="F63" s="111">
        <f t="shared" ref="F63:F68" si="1">E63</f>
        <v>15</v>
      </c>
      <c r="G63" s="405"/>
      <c r="H63" s="422"/>
      <c r="I63" s="412"/>
    </row>
    <row r="64" spans="1:9" s="34" customFormat="1" ht="15.75" customHeight="1" x14ac:dyDescent="0.3">
      <c r="A64" s="520"/>
      <c r="B64" s="512" t="s">
        <v>432</v>
      </c>
      <c r="C64" s="512"/>
      <c r="D64" s="512"/>
      <c r="E64" s="221">
        <v>20</v>
      </c>
      <c r="F64" s="111">
        <f t="shared" si="1"/>
        <v>20</v>
      </c>
      <c r="G64" s="405"/>
      <c r="H64" s="422"/>
      <c r="I64" s="412"/>
    </row>
    <row r="65" spans="1:9" s="34" customFormat="1" ht="15.75" customHeight="1" x14ac:dyDescent="0.3">
      <c r="A65" s="520"/>
      <c r="B65" s="512" t="s">
        <v>287</v>
      </c>
      <c r="C65" s="512"/>
      <c r="D65" s="512"/>
      <c r="E65" s="221"/>
      <c r="F65" s="111">
        <f t="shared" si="1"/>
        <v>0</v>
      </c>
      <c r="G65" s="405"/>
      <c r="H65" s="422"/>
      <c r="I65" s="412"/>
    </row>
    <row r="66" spans="1:9" s="34" customFormat="1" ht="15.75" customHeight="1" x14ac:dyDescent="0.3">
      <c r="A66" s="520"/>
      <c r="B66" s="504" t="s">
        <v>338</v>
      </c>
      <c r="C66" s="505"/>
      <c r="D66" s="506"/>
      <c r="E66" s="221"/>
      <c r="F66" s="111">
        <f t="shared" si="1"/>
        <v>0</v>
      </c>
      <c r="G66" s="405"/>
      <c r="H66" s="422"/>
      <c r="I66" s="412"/>
    </row>
    <row r="67" spans="1:9" s="34" customFormat="1" ht="15.75" customHeight="1" x14ac:dyDescent="0.3">
      <c r="A67" s="520"/>
      <c r="B67" s="504" t="s">
        <v>339</v>
      </c>
      <c r="C67" s="505"/>
      <c r="D67" s="506"/>
      <c r="E67" s="221"/>
      <c r="F67" s="111">
        <f t="shared" si="1"/>
        <v>0</v>
      </c>
      <c r="G67" s="405"/>
      <c r="H67" s="422"/>
      <c r="I67" s="412"/>
    </row>
    <row r="68" spans="1:9" s="34" customFormat="1" ht="15.75" customHeight="1" x14ac:dyDescent="0.3">
      <c r="A68" s="520"/>
      <c r="B68" s="504" t="s">
        <v>340</v>
      </c>
      <c r="C68" s="505"/>
      <c r="D68" s="506"/>
      <c r="E68" s="221"/>
      <c r="F68" s="111">
        <f t="shared" si="1"/>
        <v>0</v>
      </c>
      <c r="G68" s="405"/>
      <c r="H68" s="422"/>
      <c r="I68" s="412"/>
    </row>
    <row r="69" spans="1:9" s="34" customFormat="1" ht="15.75" customHeight="1" x14ac:dyDescent="0.3">
      <c r="A69" s="521"/>
      <c r="B69" s="525" t="s">
        <v>177</v>
      </c>
      <c r="C69" s="526"/>
      <c r="D69" s="527"/>
      <c r="E69" s="344">
        <f>SUM(E54:E68)</f>
        <v>818</v>
      </c>
      <c r="F69" s="111">
        <f>SUM(F54:F68)</f>
        <v>818</v>
      </c>
      <c r="G69" s="406"/>
      <c r="H69" s="423"/>
      <c r="I69" s="412"/>
    </row>
    <row r="70" spans="1:9" ht="82.8" x14ac:dyDescent="0.3">
      <c r="A70" s="522">
        <v>1.6</v>
      </c>
      <c r="B70" s="472" t="s">
        <v>206</v>
      </c>
      <c r="C70" s="472"/>
      <c r="D70" s="472"/>
      <c r="E70" s="344"/>
      <c r="F70" s="41"/>
      <c r="G70" s="404" t="s">
        <v>401</v>
      </c>
      <c r="H70" s="418" t="s">
        <v>391</v>
      </c>
      <c r="I70" s="533" t="s">
        <v>310</v>
      </c>
    </row>
    <row r="71" spans="1:9" x14ac:dyDescent="0.3">
      <c r="A71" s="523"/>
      <c r="B71" s="472" t="s">
        <v>32</v>
      </c>
      <c r="C71" s="472"/>
      <c r="D71" s="472"/>
      <c r="E71" s="221"/>
      <c r="F71" s="41">
        <f t="shared" ref="F71:F78" si="2">E71</f>
        <v>0</v>
      </c>
      <c r="G71" s="405"/>
      <c r="H71" s="419"/>
      <c r="I71" s="533"/>
    </row>
    <row r="72" spans="1:9" x14ac:dyDescent="0.3">
      <c r="A72" s="523"/>
      <c r="B72" s="472" t="s">
        <v>33</v>
      </c>
      <c r="C72" s="472"/>
      <c r="D72" s="472"/>
      <c r="E72" s="221">
        <v>1</v>
      </c>
      <c r="F72" s="41">
        <f t="shared" si="2"/>
        <v>1</v>
      </c>
      <c r="G72" s="405"/>
      <c r="H72" s="419"/>
      <c r="I72" s="533"/>
    </row>
    <row r="73" spans="1:9" x14ac:dyDescent="0.3">
      <c r="A73" s="523"/>
      <c r="B73" s="472" t="s">
        <v>400</v>
      </c>
      <c r="C73" s="472"/>
      <c r="D73" s="472"/>
      <c r="E73" s="221"/>
      <c r="F73" s="41">
        <f t="shared" si="2"/>
        <v>0</v>
      </c>
      <c r="G73" s="405"/>
      <c r="H73" s="419"/>
      <c r="I73" s="533"/>
    </row>
    <row r="74" spans="1:9" x14ac:dyDescent="0.3">
      <c r="A74" s="524"/>
      <c r="B74" s="472" t="s">
        <v>34</v>
      </c>
      <c r="C74" s="472"/>
      <c r="D74" s="472"/>
      <c r="E74" s="221"/>
      <c r="F74" s="41">
        <f t="shared" si="2"/>
        <v>0</v>
      </c>
      <c r="G74" s="406"/>
      <c r="H74" s="417"/>
      <c r="I74" s="533"/>
    </row>
    <row r="75" spans="1:9" ht="82.8" x14ac:dyDescent="0.3">
      <c r="A75" s="125">
        <v>1.7</v>
      </c>
      <c r="B75" s="472" t="s">
        <v>218</v>
      </c>
      <c r="C75" s="472"/>
      <c r="D75" s="472"/>
      <c r="E75" s="221"/>
      <c r="F75" s="41">
        <f t="shared" si="2"/>
        <v>0</v>
      </c>
      <c r="G75" s="403" t="s">
        <v>401</v>
      </c>
      <c r="H75" s="416" t="s">
        <v>391</v>
      </c>
      <c r="I75" s="341" t="s">
        <v>354</v>
      </c>
    </row>
    <row r="76" spans="1:9" ht="27.6" x14ac:dyDescent="0.3">
      <c r="A76" s="376">
        <v>1.8</v>
      </c>
      <c r="B76" s="472" t="s">
        <v>341</v>
      </c>
      <c r="C76" s="472"/>
      <c r="D76" s="472"/>
      <c r="E76" s="221">
        <v>19</v>
      </c>
      <c r="F76" s="41">
        <f t="shared" si="2"/>
        <v>19</v>
      </c>
      <c r="G76" s="403" t="s">
        <v>375</v>
      </c>
      <c r="H76" s="416" t="s">
        <v>391</v>
      </c>
      <c r="I76" s="341" t="s">
        <v>253</v>
      </c>
    </row>
    <row r="77" spans="1:9" s="34" customFormat="1" ht="57.6" x14ac:dyDescent="0.3">
      <c r="A77" s="392">
        <v>1.9</v>
      </c>
      <c r="B77" s="473" t="s">
        <v>332</v>
      </c>
      <c r="C77" s="473"/>
      <c r="D77" s="473"/>
      <c r="E77" s="221">
        <v>12</v>
      </c>
      <c r="F77" s="111">
        <f t="shared" si="2"/>
        <v>12</v>
      </c>
      <c r="G77" s="403" t="s">
        <v>402</v>
      </c>
      <c r="H77" s="416" t="s">
        <v>391</v>
      </c>
      <c r="I77" s="341" t="s">
        <v>331</v>
      </c>
    </row>
    <row r="78" spans="1:9" ht="55.2" x14ac:dyDescent="0.3">
      <c r="A78" s="97">
        <v>1.1000000000000001</v>
      </c>
      <c r="B78" s="472" t="s">
        <v>342</v>
      </c>
      <c r="C78" s="472"/>
      <c r="D78" s="472"/>
      <c r="E78" s="221">
        <v>2355</v>
      </c>
      <c r="F78" s="41">
        <f t="shared" si="2"/>
        <v>2355</v>
      </c>
      <c r="G78" s="403" t="s">
        <v>402</v>
      </c>
      <c r="H78" s="416" t="s">
        <v>391</v>
      </c>
      <c r="I78" s="341" t="s">
        <v>224</v>
      </c>
    </row>
    <row r="79" spans="1:9" ht="55.2" x14ac:dyDescent="0.3">
      <c r="A79" s="480">
        <v>1.1100000000000001</v>
      </c>
      <c r="B79" s="472" t="s">
        <v>333</v>
      </c>
      <c r="C79" s="472"/>
      <c r="D79" s="472"/>
      <c r="E79" s="344"/>
      <c r="F79" s="111">
        <f>SUM(F80:F83)</f>
        <v>4</v>
      </c>
      <c r="G79" s="404" t="s">
        <v>402</v>
      </c>
      <c r="H79" s="418" t="s">
        <v>391</v>
      </c>
      <c r="I79" s="453" t="s">
        <v>343</v>
      </c>
    </row>
    <row r="80" spans="1:9" x14ac:dyDescent="0.3">
      <c r="A80" s="481"/>
      <c r="B80" s="483" t="s">
        <v>32</v>
      </c>
      <c r="C80" s="484"/>
      <c r="D80" s="485"/>
      <c r="E80" s="221"/>
      <c r="F80" s="41">
        <f>E80</f>
        <v>0</v>
      </c>
      <c r="G80" s="405"/>
      <c r="H80" s="419"/>
      <c r="I80" s="454"/>
    </row>
    <row r="81" spans="1:13" x14ac:dyDescent="0.3">
      <c r="A81" s="481"/>
      <c r="B81" s="483" t="s">
        <v>33</v>
      </c>
      <c r="C81" s="484"/>
      <c r="D81" s="485"/>
      <c r="E81" s="221">
        <v>2</v>
      </c>
      <c r="F81" s="41">
        <f>E81</f>
        <v>2</v>
      </c>
      <c r="G81" s="405"/>
      <c r="H81" s="419"/>
      <c r="I81" s="454"/>
    </row>
    <row r="82" spans="1:13" x14ac:dyDescent="0.3">
      <c r="A82" s="481"/>
      <c r="B82" s="472" t="s">
        <v>400</v>
      </c>
      <c r="C82" s="472"/>
      <c r="D82" s="472"/>
      <c r="E82" s="221">
        <v>1</v>
      </c>
      <c r="F82" s="41">
        <f>E82</f>
        <v>1</v>
      </c>
      <c r="G82" s="405"/>
      <c r="H82" s="419"/>
      <c r="I82" s="454"/>
    </row>
    <row r="83" spans="1:13" x14ac:dyDescent="0.3">
      <c r="A83" s="482"/>
      <c r="B83" s="472" t="s">
        <v>34</v>
      </c>
      <c r="C83" s="472"/>
      <c r="D83" s="472"/>
      <c r="E83" s="221">
        <v>1</v>
      </c>
      <c r="F83" s="41">
        <f>E83</f>
        <v>1</v>
      </c>
      <c r="G83" s="406"/>
      <c r="H83" s="417"/>
      <c r="I83" s="455"/>
    </row>
    <row r="84" spans="1:13" ht="55.2" x14ac:dyDescent="0.3">
      <c r="A84" s="479">
        <v>1.1200000000000001</v>
      </c>
      <c r="B84" s="472" t="s">
        <v>334</v>
      </c>
      <c r="C84" s="472"/>
      <c r="D84" s="472"/>
      <c r="E84" s="344"/>
      <c r="F84" s="41"/>
      <c r="G84" s="404" t="s">
        <v>402</v>
      </c>
      <c r="H84" s="418" t="s">
        <v>391</v>
      </c>
      <c r="I84" s="453" t="s">
        <v>344</v>
      </c>
    </row>
    <row r="85" spans="1:13" ht="15" customHeight="1" x14ac:dyDescent="0.3">
      <c r="A85" s="479"/>
      <c r="B85" s="472" t="s">
        <v>32</v>
      </c>
      <c r="C85" s="472"/>
      <c r="D85" s="472"/>
      <c r="E85" s="221"/>
      <c r="F85" s="41">
        <f>E85</f>
        <v>0</v>
      </c>
      <c r="G85" s="405"/>
      <c r="H85" s="419"/>
      <c r="I85" s="454"/>
    </row>
    <row r="86" spans="1:13" ht="15" customHeight="1" x14ac:dyDescent="0.3">
      <c r="A86" s="479"/>
      <c r="B86" s="472" t="s">
        <v>33</v>
      </c>
      <c r="C86" s="472"/>
      <c r="D86" s="472"/>
      <c r="E86" s="221">
        <v>122</v>
      </c>
      <c r="F86" s="41">
        <f>E86</f>
        <v>122</v>
      </c>
      <c r="G86" s="405"/>
      <c r="H86" s="419"/>
      <c r="I86" s="454"/>
    </row>
    <row r="87" spans="1:13" ht="15" customHeight="1" x14ac:dyDescent="0.3">
      <c r="A87" s="479"/>
      <c r="B87" s="472" t="s">
        <v>400</v>
      </c>
      <c r="C87" s="472"/>
      <c r="D87" s="472"/>
      <c r="E87" s="221">
        <v>30</v>
      </c>
      <c r="F87" s="41">
        <f>E87</f>
        <v>30</v>
      </c>
      <c r="G87" s="405"/>
      <c r="H87" s="419"/>
      <c r="I87" s="454"/>
    </row>
    <row r="88" spans="1:13" ht="15.75" customHeight="1" x14ac:dyDescent="0.3">
      <c r="A88" s="479"/>
      <c r="B88" s="472" t="s">
        <v>34</v>
      </c>
      <c r="C88" s="472"/>
      <c r="D88" s="472"/>
      <c r="E88" s="221">
        <v>122</v>
      </c>
      <c r="F88" s="41">
        <f>E88</f>
        <v>122</v>
      </c>
      <c r="G88" s="406"/>
      <c r="H88" s="417"/>
      <c r="I88" s="455"/>
    </row>
    <row r="89" spans="1:13" x14ac:dyDescent="0.3">
      <c r="A89" s="114"/>
      <c r="B89" s="115"/>
      <c r="C89" s="115"/>
      <c r="D89" s="115"/>
      <c r="E89" s="117"/>
      <c r="F89" s="116"/>
      <c r="G89" s="408"/>
      <c r="H89" s="397"/>
      <c r="I89" s="112"/>
    </row>
    <row r="90" spans="1:13" x14ac:dyDescent="0.3">
      <c r="A90" s="114"/>
      <c r="B90" s="115"/>
      <c r="C90" s="115"/>
      <c r="D90" s="115"/>
      <c r="E90" s="117"/>
      <c r="F90" s="116"/>
      <c r="G90" s="408"/>
      <c r="H90" s="397"/>
      <c r="I90" s="112"/>
    </row>
    <row r="91" spans="1:13" x14ac:dyDescent="0.3">
      <c r="A91" s="38"/>
      <c r="B91" s="39"/>
      <c r="C91" s="33"/>
      <c r="D91" s="33"/>
      <c r="E91" s="33"/>
      <c r="F91" s="40"/>
      <c r="G91" s="409"/>
      <c r="H91" s="398"/>
      <c r="I91" s="34"/>
    </row>
    <row r="92" spans="1:13" ht="18.600000000000001" x14ac:dyDescent="0.45">
      <c r="A92" s="257">
        <v>2</v>
      </c>
      <c r="B92" s="256" t="s">
        <v>35</v>
      </c>
      <c r="G92" s="390"/>
      <c r="H92" s="399"/>
      <c r="I92" s="34"/>
    </row>
    <row r="93" spans="1:13" ht="27.6" x14ac:dyDescent="0.3">
      <c r="A93" s="260" t="s">
        <v>0</v>
      </c>
      <c r="B93" s="516" t="s">
        <v>2</v>
      </c>
      <c r="C93" s="517"/>
      <c r="D93" s="518"/>
      <c r="E93" s="261">
        <v>2013</v>
      </c>
      <c r="F93" s="260" t="s">
        <v>15</v>
      </c>
      <c r="G93" s="261" t="s">
        <v>31</v>
      </c>
      <c r="H93" s="261" t="s">
        <v>353</v>
      </c>
      <c r="I93" s="428"/>
    </row>
    <row r="94" spans="1:13" ht="86.4" x14ac:dyDescent="0.3">
      <c r="A94" s="42">
        <v>2.1</v>
      </c>
      <c r="B94" s="456" t="s">
        <v>311</v>
      </c>
      <c r="C94" s="456"/>
      <c r="D94" s="456"/>
      <c r="E94" s="221">
        <v>26476</v>
      </c>
      <c r="F94" s="41">
        <f>E94</f>
        <v>26476</v>
      </c>
      <c r="G94" s="403" t="s">
        <v>376</v>
      </c>
      <c r="H94" s="407" t="s">
        <v>363</v>
      </c>
      <c r="I94" s="341" t="s">
        <v>226</v>
      </c>
    </row>
    <row r="95" spans="1:13" s="34" customFormat="1" ht="41.4" x14ac:dyDescent="0.3">
      <c r="A95" s="110">
        <v>2.2000000000000002</v>
      </c>
      <c r="B95" s="473" t="s">
        <v>312</v>
      </c>
      <c r="C95" s="473"/>
      <c r="D95" s="473"/>
      <c r="E95" s="221">
        <v>173</v>
      </c>
      <c r="F95" s="111">
        <f>E95</f>
        <v>173</v>
      </c>
      <c r="G95" s="403" t="s">
        <v>377</v>
      </c>
      <c r="H95" s="407" t="s">
        <v>368</v>
      </c>
      <c r="I95" s="341"/>
      <c r="M95" s="23"/>
    </row>
    <row r="96" spans="1:13" s="34" customFormat="1" ht="43.2" x14ac:dyDescent="0.3">
      <c r="A96" s="110">
        <v>2.2999999999999998</v>
      </c>
      <c r="B96" s="474" t="s">
        <v>296</v>
      </c>
      <c r="C96" s="475"/>
      <c r="D96" s="476"/>
      <c r="E96" s="221">
        <v>49585</v>
      </c>
      <c r="F96" s="111">
        <f>E96</f>
        <v>49585</v>
      </c>
      <c r="G96" s="403" t="s">
        <v>376</v>
      </c>
      <c r="H96" s="407" t="s">
        <v>363</v>
      </c>
      <c r="I96" s="341" t="s">
        <v>239</v>
      </c>
    </row>
    <row r="97" spans="1:13" ht="69" x14ac:dyDescent="0.3">
      <c r="A97" s="480">
        <v>2.4</v>
      </c>
      <c r="B97" s="472" t="s">
        <v>207</v>
      </c>
      <c r="C97" s="472"/>
      <c r="D97" s="472"/>
      <c r="E97" s="146"/>
      <c r="F97" s="41">
        <f>COUNTA(E98:E127)</f>
        <v>17</v>
      </c>
      <c r="G97" s="404" t="s">
        <v>393</v>
      </c>
      <c r="H97" s="418" t="s">
        <v>392</v>
      </c>
      <c r="I97" s="453" t="s">
        <v>345</v>
      </c>
      <c r="M97" s="34"/>
    </row>
    <row r="98" spans="1:13" x14ac:dyDescent="0.3">
      <c r="A98" s="481"/>
      <c r="B98" s="460" t="s">
        <v>101</v>
      </c>
      <c r="C98" s="461"/>
      <c r="D98" s="462"/>
      <c r="E98" s="221">
        <v>1</v>
      </c>
      <c r="F98" s="469"/>
      <c r="G98" s="405"/>
      <c r="H98" s="477"/>
      <c r="I98" s="454"/>
    </row>
    <row r="99" spans="1:13" x14ac:dyDescent="0.3">
      <c r="A99" s="481"/>
      <c r="B99" s="460" t="s">
        <v>80</v>
      </c>
      <c r="C99" s="461"/>
      <c r="D99" s="462"/>
      <c r="E99" s="221">
        <v>1</v>
      </c>
      <c r="F99" s="470"/>
      <c r="G99" s="405"/>
      <c r="H99" s="477"/>
      <c r="I99" s="454"/>
    </row>
    <row r="100" spans="1:13" x14ac:dyDescent="0.3">
      <c r="A100" s="481"/>
      <c r="B100" s="460" t="s">
        <v>108</v>
      </c>
      <c r="C100" s="461"/>
      <c r="D100" s="462"/>
      <c r="E100" s="221">
        <v>1</v>
      </c>
      <c r="F100" s="470"/>
      <c r="G100" s="405"/>
      <c r="H100" s="477"/>
      <c r="I100" s="454"/>
    </row>
    <row r="101" spans="1:13" x14ac:dyDescent="0.3">
      <c r="A101" s="481"/>
      <c r="B101" s="460" t="s">
        <v>98</v>
      </c>
      <c r="C101" s="461"/>
      <c r="D101" s="462"/>
      <c r="E101" s="221">
        <v>1</v>
      </c>
      <c r="F101" s="470"/>
      <c r="G101" s="405"/>
      <c r="H101" s="477"/>
      <c r="I101" s="454"/>
    </row>
    <row r="102" spans="1:13" x14ac:dyDescent="0.3">
      <c r="A102" s="481"/>
      <c r="B102" s="460" t="s">
        <v>85</v>
      </c>
      <c r="C102" s="461"/>
      <c r="D102" s="462"/>
      <c r="E102" s="221">
        <v>1</v>
      </c>
      <c r="F102" s="470"/>
      <c r="G102" s="405"/>
      <c r="H102" s="477"/>
      <c r="I102" s="454"/>
    </row>
    <row r="103" spans="1:13" x14ac:dyDescent="0.3">
      <c r="A103" s="481"/>
      <c r="B103" s="460" t="s">
        <v>89</v>
      </c>
      <c r="C103" s="461"/>
      <c r="D103" s="462"/>
      <c r="E103" s="221">
        <v>1</v>
      </c>
      <c r="F103" s="470"/>
      <c r="G103" s="405"/>
      <c r="H103" s="477"/>
      <c r="I103" s="454"/>
    </row>
    <row r="104" spans="1:13" x14ac:dyDescent="0.3">
      <c r="A104" s="481"/>
      <c r="B104" s="460" t="s">
        <v>96</v>
      </c>
      <c r="C104" s="461"/>
      <c r="D104" s="462"/>
      <c r="E104" s="221"/>
      <c r="F104" s="470"/>
      <c r="G104" s="405"/>
      <c r="H104" s="477"/>
      <c r="I104" s="454"/>
    </row>
    <row r="105" spans="1:13" x14ac:dyDescent="0.3">
      <c r="A105" s="481"/>
      <c r="B105" s="460" t="s">
        <v>83</v>
      </c>
      <c r="C105" s="461"/>
      <c r="D105" s="462"/>
      <c r="E105" s="221">
        <v>1</v>
      </c>
      <c r="F105" s="470"/>
      <c r="G105" s="405"/>
      <c r="H105" s="477"/>
      <c r="I105" s="454"/>
    </row>
    <row r="106" spans="1:13" x14ac:dyDescent="0.3">
      <c r="A106" s="481"/>
      <c r="B106" s="460" t="s">
        <v>102</v>
      </c>
      <c r="C106" s="461"/>
      <c r="D106" s="462"/>
      <c r="E106" s="221">
        <v>1</v>
      </c>
      <c r="F106" s="470"/>
      <c r="G106" s="405"/>
      <c r="H106" s="477"/>
      <c r="I106" s="454"/>
    </row>
    <row r="107" spans="1:13" x14ac:dyDescent="0.3">
      <c r="A107" s="481"/>
      <c r="B107" s="460" t="s">
        <v>112</v>
      </c>
      <c r="C107" s="461"/>
      <c r="D107" s="462"/>
      <c r="E107" s="221"/>
      <c r="F107" s="470"/>
      <c r="G107" s="405"/>
      <c r="H107" s="477"/>
      <c r="I107" s="454"/>
    </row>
    <row r="108" spans="1:13" x14ac:dyDescent="0.3">
      <c r="A108" s="481"/>
      <c r="B108" s="460" t="s">
        <v>113</v>
      </c>
      <c r="C108" s="461"/>
      <c r="D108" s="462"/>
      <c r="E108" s="221">
        <v>1</v>
      </c>
      <c r="F108" s="470"/>
      <c r="G108" s="405"/>
      <c r="H108" s="477"/>
      <c r="I108" s="454"/>
    </row>
    <row r="109" spans="1:13" x14ac:dyDescent="0.3">
      <c r="A109" s="481"/>
      <c r="B109" s="460" t="s">
        <v>84</v>
      </c>
      <c r="C109" s="461"/>
      <c r="D109" s="462"/>
      <c r="E109" s="221">
        <v>1</v>
      </c>
      <c r="F109" s="470"/>
      <c r="G109" s="405"/>
      <c r="H109" s="477"/>
      <c r="I109" s="454"/>
    </row>
    <row r="110" spans="1:13" x14ac:dyDescent="0.3">
      <c r="A110" s="481"/>
      <c r="B110" s="460" t="s">
        <v>109</v>
      </c>
      <c r="C110" s="461"/>
      <c r="D110" s="462"/>
      <c r="E110" s="221">
        <v>1</v>
      </c>
      <c r="F110" s="470"/>
      <c r="G110" s="405"/>
      <c r="H110" s="477"/>
      <c r="I110" s="454"/>
    </row>
    <row r="111" spans="1:13" x14ac:dyDescent="0.3">
      <c r="A111" s="481"/>
      <c r="B111" s="460" t="s">
        <v>86</v>
      </c>
      <c r="C111" s="461"/>
      <c r="D111" s="462"/>
      <c r="E111" s="221">
        <v>1</v>
      </c>
      <c r="F111" s="470"/>
      <c r="G111" s="405"/>
      <c r="H111" s="477"/>
      <c r="I111" s="454"/>
    </row>
    <row r="112" spans="1:13" x14ac:dyDescent="0.3">
      <c r="A112" s="481"/>
      <c r="B112" s="460" t="s">
        <v>87</v>
      </c>
      <c r="C112" s="461"/>
      <c r="D112" s="462"/>
      <c r="E112" s="221"/>
      <c r="F112" s="470"/>
      <c r="G112" s="405"/>
      <c r="H112" s="477"/>
      <c r="I112" s="454"/>
    </row>
    <row r="113" spans="1:9" x14ac:dyDescent="0.3">
      <c r="A113" s="481"/>
      <c r="B113" s="460" t="s">
        <v>110</v>
      </c>
      <c r="C113" s="461"/>
      <c r="D113" s="462"/>
      <c r="E113" s="221"/>
      <c r="F113" s="470"/>
      <c r="G113" s="405"/>
      <c r="H113" s="477"/>
      <c r="I113" s="454"/>
    </row>
    <row r="114" spans="1:9" x14ac:dyDescent="0.3">
      <c r="A114" s="481"/>
      <c r="B114" s="460" t="s">
        <v>88</v>
      </c>
      <c r="C114" s="461"/>
      <c r="D114" s="462"/>
      <c r="E114" s="221">
        <v>1</v>
      </c>
      <c r="F114" s="470"/>
      <c r="G114" s="405"/>
      <c r="H114" s="477"/>
      <c r="I114" s="454"/>
    </row>
    <row r="115" spans="1:9" x14ac:dyDescent="0.3">
      <c r="A115" s="481"/>
      <c r="B115" s="460" t="s">
        <v>81</v>
      </c>
      <c r="C115" s="461"/>
      <c r="D115" s="462"/>
      <c r="E115" s="221"/>
      <c r="F115" s="470"/>
      <c r="G115" s="405"/>
      <c r="H115" s="477"/>
      <c r="I115" s="454"/>
    </row>
    <row r="116" spans="1:9" x14ac:dyDescent="0.3">
      <c r="A116" s="481"/>
      <c r="B116" s="460" t="s">
        <v>82</v>
      </c>
      <c r="C116" s="461"/>
      <c r="D116" s="462"/>
      <c r="E116" s="221"/>
      <c r="F116" s="470"/>
      <c r="G116" s="405"/>
      <c r="H116" s="477"/>
      <c r="I116" s="454"/>
    </row>
    <row r="117" spans="1:9" x14ac:dyDescent="0.3">
      <c r="A117" s="481"/>
      <c r="B117" s="460" t="s">
        <v>111</v>
      </c>
      <c r="C117" s="461"/>
      <c r="D117" s="462"/>
      <c r="E117" s="221"/>
      <c r="F117" s="470"/>
      <c r="G117" s="405"/>
      <c r="H117" s="477"/>
      <c r="I117" s="454"/>
    </row>
    <row r="118" spans="1:9" x14ac:dyDescent="0.3">
      <c r="A118" s="481"/>
      <c r="B118" s="460" t="s">
        <v>79</v>
      </c>
      <c r="C118" s="461"/>
      <c r="D118" s="462"/>
      <c r="E118" s="221">
        <v>1</v>
      </c>
      <c r="F118" s="470"/>
      <c r="G118" s="405"/>
      <c r="H118" s="477"/>
      <c r="I118" s="454"/>
    </row>
    <row r="119" spans="1:9" x14ac:dyDescent="0.3">
      <c r="A119" s="481"/>
      <c r="B119" s="460" t="s">
        <v>92</v>
      </c>
      <c r="C119" s="461"/>
      <c r="D119" s="462"/>
      <c r="E119" s="221"/>
      <c r="F119" s="470"/>
      <c r="G119" s="405"/>
      <c r="H119" s="477"/>
      <c r="I119" s="454"/>
    </row>
    <row r="120" spans="1:9" x14ac:dyDescent="0.3">
      <c r="A120" s="481"/>
      <c r="B120" s="460" t="s">
        <v>95</v>
      </c>
      <c r="C120" s="461"/>
      <c r="D120" s="462"/>
      <c r="E120" s="221"/>
      <c r="F120" s="470"/>
      <c r="G120" s="405"/>
      <c r="H120" s="477"/>
      <c r="I120" s="454"/>
    </row>
    <row r="121" spans="1:9" x14ac:dyDescent="0.3">
      <c r="A121" s="481"/>
      <c r="B121" s="460" t="s">
        <v>90</v>
      </c>
      <c r="C121" s="461"/>
      <c r="D121" s="462"/>
      <c r="E121" s="221"/>
      <c r="F121" s="470"/>
      <c r="G121" s="405"/>
      <c r="H121" s="477"/>
      <c r="I121" s="454"/>
    </row>
    <row r="122" spans="1:9" x14ac:dyDescent="0.3">
      <c r="A122" s="481"/>
      <c r="B122" s="460" t="s">
        <v>91</v>
      </c>
      <c r="C122" s="461"/>
      <c r="D122" s="462"/>
      <c r="E122" s="221">
        <v>1</v>
      </c>
      <c r="F122" s="470"/>
      <c r="G122" s="405"/>
      <c r="H122" s="477"/>
      <c r="I122" s="454"/>
    </row>
    <row r="123" spans="1:9" x14ac:dyDescent="0.3">
      <c r="A123" s="481"/>
      <c r="B123" s="460" t="s">
        <v>93</v>
      </c>
      <c r="C123" s="461"/>
      <c r="D123" s="462"/>
      <c r="E123" s="221"/>
      <c r="F123" s="470"/>
      <c r="G123" s="405"/>
      <c r="H123" s="477"/>
      <c r="I123" s="454"/>
    </row>
    <row r="124" spans="1:9" x14ac:dyDescent="0.3">
      <c r="A124" s="481"/>
      <c r="B124" s="460" t="s">
        <v>94</v>
      </c>
      <c r="C124" s="461"/>
      <c r="D124" s="462"/>
      <c r="E124" s="221">
        <v>1</v>
      </c>
      <c r="F124" s="470"/>
      <c r="G124" s="405"/>
      <c r="H124" s="477"/>
      <c r="I124" s="454"/>
    </row>
    <row r="125" spans="1:9" x14ac:dyDescent="0.3">
      <c r="A125" s="481"/>
      <c r="B125" s="460" t="s">
        <v>97</v>
      </c>
      <c r="C125" s="461"/>
      <c r="D125" s="462"/>
      <c r="E125" s="221"/>
      <c r="F125" s="470"/>
      <c r="G125" s="405"/>
      <c r="H125" s="477"/>
      <c r="I125" s="454"/>
    </row>
    <row r="126" spans="1:9" x14ac:dyDescent="0.3">
      <c r="A126" s="481"/>
      <c r="B126" s="460" t="s">
        <v>99</v>
      </c>
      <c r="C126" s="461"/>
      <c r="D126" s="462"/>
      <c r="E126" s="221"/>
      <c r="F126" s="470"/>
      <c r="G126" s="405"/>
      <c r="H126" s="477"/>
      <c r="I126" s="454"/>
    </row>
    <row r="127" spans="1:9" x14ac:dyDescent="0.3">
      <c r="A127" s="482"/>
      <c r="B127" s="460" t="s">
        <v>100</v>
      </c>
      <c r="C127" s="461"/>
      <c r="D127" s="462"/>
      <c r="E127" s="221">
        <v>1</v>
      </c>
      <c r="F127" s="471"/>
      <c r="G127" s="406"/>
      <c r="H127" s="478"/>
      <c r="I127" s="455"/>
    </row>
    <row r="128" spans="1:9" ht="27.6" x14ac:dyDescent="0.3">
      <c r="A128" s="377">
        <v>2.5</v>
      </c>
      <c r="B128" s="483" t="s">
        <v>297</v>
      </c>
      <c r="C128" s="484"/>
      <c r="D128" s="485"/>
      <c r="E128" s="347">
        <v>987600</v>
      </c>
      <c r="F128" s="346">
        <f t="shared" ref="F128:F149" si="3">E128</f>
        <v>987600</v>
      </c>
      <c r="G128" s="406" t="s">
        <v>378</v>
      </c>
      <c r="H128" s="407" t="s">
        <v>394</v>
      </c>
      <c r="I128" s="341"/>
    </row>
    <row r="129" spans="1:13" ht="33.75" customHeight="1" x14ac:dyDescent="0.3">
      <c r="A129" s="42">
        <v>2.6</v>
      </c>
      <c r="B129" s="483" t="s">
        <v>217</v>
      </c>
      <c r="C129" s="484"/>
      <c r="D129" s="485"/>
      <c r="E129" s="222">
        <v>72000</v>
      </c>
      <c r="F129" s="41">
        <f t="shared" si="3"/>
        <v>72000</v>
      </c>
      <c r="G129" s="406" t="s">
        <v>378</v>
      </c>
      <c r="H129" s="407" t="s">
        <v>394</v>
      </c>
      <c r="I129" s="430"/>
    </row>
    <row r="130" spans="1:13" ht="36.75" customHeight="1" x14ac:dyDescent="0.3">
      <c r="A130" s="42">
        <v>2.7</v>
      </c>
      <c r="B130" s="472" t="s">
        <v>228</v>
      </c>
      <c r="C130" s="472"/>
      <c r="D130" s="472"/>
      <c r="E130" s="221">
        <v>50000</v>
      </c>
      <c r="F130" s="350">
        <f t="shared" si="3"/>
        <v>50000</v>
      </c>
      <c r="G130" s="403" t="s">
        <v>378</v>
      </c>
      <c r="H130" s="407" t="s">
        <v>403</v>
      </c>
      <c r="I130" s="430"/>
    </row>
    <row r="131" spans="1:13" ht="60.75" customHeight="1" x14ac:dyDescent="0.3">
      <c r="A131" s="42">
        <v>2.8</v>
      </c>
      <c r="B131" s="472" t="s">
        <v>229</v>
      </c>
      <c r="C131" s="472"/>
      <c r="D131" s="472"/>
      <c r="E131" s="395">
        <v>50000</v>
      </c>
      <c r="F131" s="41">
        <f t="shared" si="3"/>
        <v>50000</v>
      </c>
      <c r="G131" s="406" t="s">
        <v>378</v>
      </c>
      <c r="H131" s="407" t="s">
        <v>394</v>
      </c>
      <c r="I131" s="430"/>
    </row>
    <row r="132" spans="1:13" ht="48.75" customHeight="1" x14ac:dyDescent="0.3">
      <c r="A132" s="348">
        <v>2.9</v>
      </c>
      <c r="B132" s="472" t="s">
        <v>227</v>
      </c>
      <c r="C132" s="472"/>
      <c r="D132" s="472"/>
      <c r="E132" s="221">
        <v>2000</v>
      </c>
      <c r="F132" s="351">
        <f t="shared" si="3"/>
        <v>2000</v>
      </c>
      <c r="G132" s="406" t="s">
        <v>378</v>
      </c>
      <c r="H132" s="407" t="s">
        <v>394</v>
      </c>
      <c r="I132" s="430"/>
    </row>
    <row r="133" spans="1:13" ht="37.5" customHeight="1" x14ac:dyDescent="0.3">
      <c r="A133" s="97">
        <v>2.1</v>
      </c>
      <c r="B133" s="483" t="s">
        <v>230</v>
      </c>
      <c r="C133" s="484"/>
      <c r="D133" s="485"/>
      <c r="E133" s="221">
        <v>1280.7</v>
      </c>
      <c r="F133" s="41">
        <f t="shared" si="3"/>
        <v>1280.7</v>
      </c>
      <c r="G133" s="406" t="s">
        <v>378</v>
      </c>
      <c r="H133" s="407" t="s">
        <v>394</v>
      </c>
      <c r="I133" s="430"/>
    </row>
    <row r="134" spans="1:13" ht="32.25" customHeight="1" x14ac:dyDescent="0.3">
      <c r="A134" s="42">
        <v>2.11</v>
      </c>
      <c r="B134" s="483" t="s">
        <v>208</v>
      </c>
      <c r="C134" s="484"/>
      <c r="D134" s="485"/>
      <c r="E134" s="221">
        <v>292</v>
      </c>
      <c r="F134" s="41">
        <f t="shared" si="3"/>
        <v>292</v>
      </c>
      <c r="G134" s="403" t="s">
        <v>379</v>
      </c>
      <c r="H134" s="407" t="s">
        <v>363</v>
      </c>
      <c r="I134" s="430"/>
    </row>
    <row r="135" spans="1:13" ht="69" x14ac:dyDescent="0.3">
      <c r="A135" s="42">
        <v>2.12</v>
      </c>
      <c r="B135" s="472" t="s">
        <v>209</v>
      </c>
      <c r="C135" s="472"/>
      <c r="D135" s="472"/>
      <c r="E135" s="222">
        <v>20974619.219999999</v>
      </c>
      <c r="F135" s="41">
        <f t="shared" si="3"/>
        <v>20974619.219999999</v>
      </c>
      <c r="G135" s="403" t="s">
        <v>404</v>
      </c>
      <c r="H135" s="407" t="s">
        <v>396</v>
      </c>
      <c r="I135" s="430"/>
    </row>
    <row r="136" spans="1:13" ht="62.25" customHeight="1" x14ac:dyDescent="0.3">
      <c r="A136" s="42">
        <v>2.13</v>
      </c>
      <c r="B136" s="472" t="s">
        <v>105</v>
      </c>
      <c r="C136" s="472"/>
      <c r="D136" s="472"/>
      <c r="E136" s="222">
        <v>18185</v>
      </c>
      <c r="F136" s="41">
        <f t="shared" si="3"/>
        <v>18185</v>
      </c>
      <c r="G136" s="403" t="s">
        <v>405</v>
      </c>
      <c r="H136" s="407" t="s">
        <v>397</v>
      </c>
      <c r="I136" s="430"/>
    </row>
    <row r="137" spans="1:13" ht="42.75" customHeight="1" x14ac:dyDescent="0.3">
      <c r="A137" s="110">
        <v>2.14</v>
      </c>
      <c r="B137" s="483" t="s">
        <v>198</v>
      </c>
      <c r="C137" s="484"/>
      <c r="D137" s="485"/>
      <c r="E137" s="221">
        <v>100</v>
      </c>
      <c r="F137" s="41">
        <f t="shared" si="3"/>
        <v>100</v>
      </c>
      <c r="G137" s="403" t="s">
        <v>355</v>
      </c>
      <c r="H137" s="407" t="s">
        <v>352</v>
      </c>
      <c r="I137" s="430"/>
    </row>
    <row r="138" spans="1:13" s="34" customFormat="1" ht="78.75" customHeight="1" x14ac:dyDescent="0.3">
      <c r="A138" s="110">
        <v>2.15</v>
      </c>
      <c r="B138" s="474" t="s">
        <v>210</v>
      </c>
      <c r="C138" s="475"/>
      <c r="D138" s="476"/>
      <c r="E138" s="221">
        <v>504</v>
      </c>
      <c r="F138" s="111">
        <f t="shared" si="3"/>
        <v>504</v>
      </c>
      <c r="G138" s="403" t="s">
        <v>356</v>
      </c>
      <c r="H138" s="407" t="s">
        <v>372</v>
      </c>
      <c r="I138" s="430"/>
      <c r="M138" s="23"/>
    </row>
    <row r="139" spans="1:13" s="34" customFormat="1" ht="28.8" x14ac:dyDescent="0.3">
      <c r="A139" s="110">
        <v>2.16</v>
      </c>
      <c r="B139" s="474" t="s">
        <v>211</v>
      </c>
      <c r="C139" s="475"/>
      <c r="D139" s="476"/>
      <c r="E139" s="221">
        <v>5</v>
      </c>
      <c r="F139" s="111">
        <f t="shared" si="3"/>
        <v>5</v>
      </c>
      <c r="G139" s="403" t="s">
        <v>365</v>
      </c>
      <c r="H139" s="407" t="s">
        <v>363</v>
      </c>
      <c r="I139" s="341" t="s">
        <v>232</v>
      </c>
    </row>
    <row r="140" spans="1:13" s="34" customFormat="1" ht="57" customHeight="1" x14ac:dyDescent="0.3">
      <c r="A140" s="342">
        <v>2.17</v>
      </c>
      <c r="B140" s="474" t="s">
        <v>212</v>
      </c>
      <c r="C140" s="507"/>
      <c r="D140" s="508"/>
      <c r="E140" s="221">
        <v>142</v>
      </c>
      <c r="F140" s="111">
        <f t="shared" si="3"/>
        <v>142</v>
      </c>
      <c r="G140" s="403" t="s">
        <v>380</v>
      </c>
      <c r="H140" s="407" t="s">
        <v>395</v>
      </c>
      <c r="I140" s="341"/>
    </row>
    <row r="141" spans="1:13" ht="113.25" customHeight="1" x14ac:dyDescent="0.3">
      <c r="A141" s="97">
        <v>2.1800000000000002</v>
      </c>
      <c r="B141" s="472" t="s">
        <v>233</v>
      </c>
      <c r="C141" s="472"/>
      <c r="D141" s="472"/>
      <c r="E141" s="221">
        <v>80</v>
      </c>
      <c r="F141" s="41">
        <f t="shared" si="3"/>
        <v>80</v>
      </c>
      <c r="G141" s="403" t="s">
        <v>380</v>
      </c>
      <c r="H141" s="407" t="s">
        <v>395</v>
      </c>
      <c r="I141" s="341" t="s">
        <v>346</v>
      </c>
      <c r="M141" s="34"/>
    </row>
    <row r="142" spans="1:13" ht="117" customHeight="1" x14ac:dyDescent="0.3">
      <c r="A142" s="145">
        <v>2.19</v>
      </c>
      <c r="B142" s="474" t="s">
        <v>347</v>
      </c>
      <c r="C142" s="475"/>
      <c r="D142" s="476"/>
      <c r="E142" s="221">
        <v>1</v>
      </c>
      <c r="F142" s="111">
        <f t="shared" si="3"/>
        <v>1</v>
      </c>
      <c r="G142" s="403" t="s">
        <v>406</v>
      </c>
      <c r="H142" s="407" t="s">
        <v>395</v>
      </c>
      <c r="I142" s="341"/>
      <c r="M142" s="34"/>
    </row>
    <row r="143" spans="1:13" ht="45" customHeight="1" x14ac:dyDescent="0.3">
      <c r="A143" s="97">
        <v>2.2000000000000002</v>
      </c>
      <c r="B143" s="472" t="s">
        <v>266</v>
      </c>
      <c r="C143" s="472"/>
      <c r="D143" s="472"/>
      <c r="E143" s="221">
        <v>57</v>
      </c>
      <c r="F143" s="41">
        <f t="shared" si="3"/>
        <v>57</v>
      </c>
      <c r="G143" s="403" t="s">
        <v>380</v>
      </c>
      <c r="H143" s="407" t="s">
        <v>395</v>
      </c>
      <c r="I143" s="430"/>
    </row>
    <row r="144" spans="1:13" ht="68.25" customHeight="1" x14ac:dyDescent="0.3">
      <c r="A144" s="343">
        <v>2.21</v>
      </c>
      <c r="B144" s="472" t="s">
        <v>313</v>
      </c>
      <c r="C144" s="472"/>
      <c r="D144" s="472"/>
      <c r="E144" s="221">
        <v>57</v>
      </c>
      <c r="F144" s="41">
        <f t="shared" si="3"/>
        <v>57</v>
      </c>
      <c r="G144" s="403" t="s">
        <v>373</v>
      </c>
      <c r="H144" s="407" t="s">
        <v>395</v>
      </c>
      <c r="I144" s="341"/>
    </row>
    <row r="145" spans="1:13" ht="79.5" customHeight="1" x14ac:dyDescent="0.3">
      <c r="A145" s="97">
        <v>2.2200000000000002</v>
      </c>
      <c r="B145" s="483" t="s">
        <v>267</v>
      </c>
      <c r="C145" s="484"/>
      <c r="D145" s="485"/>
      <c r="E145" s="396">
        <v>1</v>
      </c>
      <c r="F145" s="41">
        <f t="shared" si="3"/>
        <v>1</v>
      </c>
      <c r="G145" s="403" t="s">
        <v>374</v>
      </c>
      <c r="H145" s="407" t="s">
        <v>395</v>
      </c>
      <c r="I145" s="341" t="s">
        <v>231</v>
      </c>
    </row>
    <row r="146" spans="1:13" ht="42" customHeight="1" x14ac:dyDescent="0.3">
      <c r="A146" s="97">
        <v>2.23</v>
      </c>
      <c r="B146" s="483" t="s">
        <v>314</v>
      </c>
      <c r="C146" s="484"/>
      <c r="D146" s="485"/>
      <c r="E146" s="221">
        <v>301</v>
      </c>
      <c r="F146" s="41">
        <f t="shared" si="3"/>
        <v>301</v>
      </c>
      <c r="G146" s="403" t="s">
        <v>381</v>
      </c>
      <c r="H146" s="407" t="s">
        <v>360</v>
      </c>
      <c r="I146" s="431"/>
    </row>
    <row r="147" spans="1:13" ht="108.75" customHeight="1" x14ac:dyDescent="0.3">
      <c r="A147" s="145">
        <v>2.2400000000000002</v>
      </c>
      <c r="B147" s="483" t="s">
        <v>277</v>
      </c>
      <c r="C147" s="484"/>
      <c r="D147" s="485"/>
      <c r="E147" s="221">
        <v>41</v>
      </c>
      <c r="F147" s="41">
        <f t="shared" si="3"/>
        <v>41</v>
      </c>
      <c r="G147" s="403" t="s">
        <v>407</v>
      </c>
      <c r="H147" s="407" t="s">
        <v>364</v>
      </c>
      <c r="I147" s="341" t="s">
        <v>223</v>
      </c>
    </row>
    <row r="148" spans="1:13" s="34" customFormat="1" ht="32.25" customHeight="1" x14ac:dyDescent="0.3">
      <c r="A148" s="97">
        <v>2.25</v>
      </c>
      <c r="B148" s="474" t="s">
        <v>268</v>
      </c>
      <c r="C148" s="475"/>
      <c r="D148" s="476"/>
      <c r="E148" s="221">
        <v>14</v>
      </c>
      <c r="F148" s="111">
        <f t="shared" si="3"/>
        <v>14</v>
      </c>
      <c r="G148" s="403" t="s">
        <v>407</v>
      </c>
      <c r="H148" s="407" t="s">
        <v>364</v>
      </c>
      <c r="I148" s="341"/>
      <c r="M148" s="23"/>
    </row>
    <row r="149" spans="1:13" ht="55.2" x14ac:dyDescent="0.3">
      <c r="A149" s="145">
        <v>2.2599999999999998</v>
      </c>
      <c r="B149" s="483" t="s">
        <v>349</v>
      </c>
      <c r="C149" s="484"/>
      <c r="D149" s="485"/>
      <c r="E149" s="221">
        <v>41</v>
      </c>
      <c r="F149" s="41">
        <f t="shared" si="3"/>
        <v>41</v>
      </c>
      <c r="G149" s="403" t="s">
        <v>408</v>
      </c>
      <c r="H149" s="407" t="s">
        <v>382</v>
      </c>
      <c r="I149" s="341" t="s">
        <v>348</v>
      </c>
      <c r="M149" s="34"/>
    </row>
    <row r="150" spans="1:13" s="34" customFormat="1" ht="108" customHeight="1" x14ac:dyDescent="0.3">
      <c r="A150" s="145">
        <v>2.27</v>
      </c>
      <c r="B150" s="473" t="s">
        <v>298</v>
      </c>
      <c r="C150" s="473"/>
      <c r="D150" s="473"/>
      <c r="E150" s="221"/>
      <c r="F150" s="111">
        <f t="shared" ref="F150:F156" si="4">E150</f>
        <v>0</v>
      </c>
      <c r="G150" s="403" t="s">
        <v>383</v>
      </c>
      <c r="H150" s="407" t="s">
        <v>364</v>
      </c>
      <c r="I150" s="341" t="s">
        <v>315</v>
      </c>
      <c r="M150" s="23"/>
    </row>
    <row r="151" spans="1:13" s="34" customFormat="1" ht="42.75" customHeight="1" x14ac:dyDescent="0.3">
      <c r="A151" s="145">
        <v>2.2799999999999998</v>
      </c>
      <c r="B151" s="474" t="s">
        <v>316</v>
      </c>
      <c r="C151" s="475"/>
      <c r="D151" s="476"/>
      <c r="E151" s="221">
        <v>6</v>
      </c>
      <c r="F151" s="111">
        <f t="shared" si="4"/>
        <v>6</v>
      </c>
      <c r="G151" s="403" t="s">
        <v>409</v>
      </c>
      <c r="H151" s="407" t="s">
        <v>364</v>
      </c>
      <c r="I151" s="431" t="s">
        <v>253</v>
      </c>
    </row>
    <row r="152" spans="1:13" s="34" customFormat="1" ht="44.25" customHeight="1" x14ac:dyDescent="0.3">
      <c r="A152" s="97">
        <v>2.29</v>
      </c>
      <c r="B152" s="474" t="s">
        <v>299</v>
      </c>
      <c r="C152" s="475"/>
      <c r="D152" s="476"/>
      <c r="E152" s="221">
        <v>29</v>
      </c>
      <c r="F152" s="111">
        <f t="shared" si="4"/>
        <v>29</v>
      </c>
      <c r="G152" s="403" t="s">
        <v>410</v>
      </c>
      <c r="H152" s="407" t="s">
        <v>364</v>
      </c>
      <c r="I152" s="430"/>
    </row>
    <row r="153" spans="1:13" ht="27.6" x14ac:dyDescent="0.3">
      <c r="A153" s="97">
        <v>2.2999999999999998</v>
      </c>
      <c r="B153" s="472" t="s">
        <v>159</v>
      </c>
      <c r="C153" s="472"/>
      <c r="D153" s="472"/>
      <c r="E153" s="222">
        <v>178545.86</v>
      </c>
      <c r="F153" s="41">
        <f t="shared" si="4"/>
        <v>178545.86</v>
      </c>
      <c r="G153" s="403" t="s">
        <v>384</v>
      </c>
      <c r="H153" s="407" t="s">
        <v>396</v>
      </c>
      <c r="I153" s="430"/>
      <c r="M153" s="34"/>
    </row>
    <row r="154" spans="1:13" ht="49.5" customHeight="1" x14ac:dyDescent="0.3">
      <c r="A154" s="97">
        <v>2.31</v>
      </c>
      <c r="B154" s="472" t="s">
        <v>160</v>
      </c>
      <c r="C154" s="472"/>
      <c r="D154" s="472"/>
      <c r="E154" s="222">
        <v>0</v>
      </c>
      <c r="F154" s="41">
        <f t="shared" si="4"/>
        <v>0</v>
      </c>
      <c r="G154" s="403" t="s">
        <v>384</v>
      </c>
      <c r="H154" s="407" t="s">
        <v>396</v>
      </c>
      <c r="I154" s="431" t="s">
        <v>335</v>
      </c>
    </row>
    <row r="155" spans="1:13" ht="63" customHeight="1" x14ac:dyDescent="0.3">
      <c r="A155" s="97">
        <v>2.3199999999999998</v>
      </c>
      <c r="B155" s="472" t="s">
        <v>161</v>
      </c>
      <c r="C155" s="472"/>
      <c r="D155" s="472"/>
      <c r="E155" s="222">
        <v>0</v>
      </c>
      <c r="F155" s="41">
        <f t="shared" si="4"/>
        <v>0</v>
      </c>
      <c r="G155" s="403" t="s">
        <v>384</v>
      </c>
      <c r="H155" s="407" t="s">
        <v>396</v>
      </c>
      <c r="I155" s="431" t="s">
        <v>317</v>
      </c>
    </row>
    <row r="156" spans="1:13" ht="62.25" customHeight="1" x14ac:dyDescent="0.3">
      <c r="A156" s="338">
        <v>2.33</v>
      </c>
      <c r="B156" s="472" t="s">
        <v>300</v>
      </c>
      <c r="C156" s="472"/>
      <c r="D156" s="472"/>
      <c r="E156" s="222">
        <v>5211.7</v>
      </c>
      <c r="F156" s="41">
        <f t="shared" si="4"/>
        <v>5211.7</v>
      </c>
      <c r="G156" s="403" t="s">
        <v>384</v>
      </c>
      <c r="H156" s="407" t="s">
        <v>396</v>
      </c>
      <c r="I156" s="341" t="s">
        <v>350</v>
      </c>
    </row>
    <row r="157" spans="1:13" x14ac:dyDescent="0.3">
      <c r="E157" s="23" t="s">
        <v>253</v>
      </c>
      <c r="G157" s="390"/>
      <c r="H157" s="399"/>
      <c r="I157" s="331"/>
    </row>
    <row r="158" spans="1:13" x14ac:dyDescent="0.3">
      <c r="B158" s="390"/>
      <c r="G158" s="390"/>
      <c r="H158" s="399"/>
      <c r="I158" s="331"/>
    </row>
    <row r="159" spans="1:13" x14ac:dyDescent="0.3">
      <c r="G159" s="390"/>
      <c r="H159" s="399"/>
      <c r="I159" s="331"/>
    </row>
    <row r="160" spans="1:13" ht="18.600000000000001" x14ac:dyDescent="0.45">
      <c r="A160" s="257">
        <v>3</v>
      </c>
      <c r="B160" s="258" t="s">
        <v>37</v>
      </c>
      <c r="C160" s="259"/>
      <c r="G160" s="390"/>
      <c r="H160" s="400"/>
      <c r="I160" s="262"/>
    </row>
    <row r="161" spans="1:13" ht="27.6" x14ac:dyDescent="0.3">
      <c r="A161" s="260" t="s">
        <v>0</v>
      </c>
      <c r="B161" s="486" t="s">
        <v>2</v>
      </c>
      <c r="C161" s="486"/>
      <c r="D161" s="486"/>
      <c r="E161" s="261">
        <v>2013</v>
      </c>
      <c r="F161" s="260" t="s">
        <v>15</v>
      </c>
      <c r="G161" s="261" t="s">
        <v>31</v>
      </c>
      <c r="H161" s="261" t="s">
        <v>353</v>
      </c>
      <c r="I161" s="432"/>
    </row>
    <row r="162" spans="1:13" ht="99" customHeight="1" x14ac:dyDescent="0.3">
      <c r="A162" s="501">
        <v>3.1</v>
      </c>
      <c r="B162" s="473" t="s">
        <v>318</v>
      </c>
      <c r="C162" s="473"/>
      <c r="D162" s="473"/>
      <c r="E162" s="344"/>
      <c r="F162" s="41">
        <f>IF(COUNTA(E167)=1,4,IF(COUNTA(E166)=1,3,IF(COUNTA(E165)=1,2,IF(COUNTA(E164)=1,1,0))))</f>
        <v>4</v>
      </c>
      <c r="G162" s="404" t="s">
        <v>367</v>
      </c>
      <c r="H162" s="418" t="s">
        <v>411</v>
      </c>
      <c r="I162" s="533" t="s">
        <v>234</v>
      </c>
      <c r="J162" s="353"/>
      <c r="K162" s="354"/>
      <c r="L162" s="354"/>
    </row>
    <row r="163" spans="1:13" ht="31.5" customHeight="1" x14ac:dyDescent="0.3">
      <c r="A163" s="502"/>
      <c r="B163" s="473" t="s">
        <v>213</v>
      </c>
      <c r="C163" s="473"/>
      <c r="D163" s="473"/>
      <c r="E163" s="221"/>
      <c r="F163" s="469"/>
      <c r="G163" s="405"/>
      <c r="H163" s="419"/>
      <c r="I163" s="533"/>
      <c r="M163" s="354"/>
    </row>
    <row r="164" spans="1:13" ht="30" customHeight="1" x14ac:dyDescent="0.3">
      <c r="A164" s="502"/>
      <c r="B164" s="474" t="s">
        <v>319</v>
      </c>
      <c r="C164" s="475"/>
      <c r="D164" s="476"/>
      <c r="E164" s="221"/>
      <c r="F164" s="470"/>
      <c r="G164" s="405"/>
      <c r="H164" s="419"/>
      <c r="I164" s="533"/>
    </row>
    <row r="165" spans="1:13" x14ac:dyDescent="0.3">
      <c r="A165" s="502"/>
      <c r="B165" s="473" t="s">
        <v>168</v>
      </c>
      <c r="C165" s="473"/>
      <c r="D165" s="473"/>
      <c r="E165" s="221"/>
      <c r="F165" s="470"/>
      <c r="G165" s="405"/>
      <c r="H165" s="419"/>
      <c r="I165" s="533"/>
    </row>
    <row r="166" spans="1:13" ht="32.25" customHeight="1" x14ac:dyDescent="0.3">
      <c r="A166" s="502"/>
      <c r="B166" s="474" t="s">
        <v>321</v>
      </c>
      <c r="C166" s="475"/>
      <c r="D166" s="476"/>
      <c r="E166" s="221"/>
      <c r="F166" s="470"/>
      <c r="G166" s="405"/>
      <c r="H166" s="419"/>
      <c r="I166" s="533"/>
    </row>
    <row r="167" spans="1:13" ht="29.25" customHeight="1" x14ac:dyDescent="0.3">
      <c r="A167" s="503"/>
      <c r="B167" s="474" t="s">
        <v>320</v>
      </c>
      <c r="C167" s="475"/>
      <c r="D167" s="476"/>
      <c r="E167" s="221">
        <v>1</v>
      </c>
      <c r="F167" s="471"/>
      <c r="G167" s="406"/>
      <c r="H167" s="417"/>
      <c r="I167" s="533"/>
    </row>
    <row r="168" spans="1:13" ht="122.25" customHeight="1" x14ac:dyDescent="0.3">
      <c r="A168" s="480">
        <v>3.2</v>
      </c>
      <c r="B168" s="472" t="s">
        <v>235</v>
      </c>
      <c r="C168" s="472"/>
      <c r="D168" s="472"/>
      <c r="E168" s="344"/>
      <c r="F168" s="41">
        <f>IF(COUNTA(E171)=1,2,IF(COUNTA(E170)=1,1,0))</f>
        <v>1</v>
      </c>
      <c r="G168" s="404" t="s">
        <v>412</v>
      </c>
      <c r="H168" s="418" t="s">
        <v>361</v>
      </c>
      <c r="I168" s="453"/>
    </row>
    <row r="169" spans="1:13" ht="15.75" customHeight="1" x14ac:dyDescent="0.3">
      <c r="A169" s="481"/>
      <c r="B169" s="456" t="s">
        <v>322</v>
      </c>
      <c r="C169" s="456"/>
      <c r="D169" s="456"/>
      <c r="E169" s="221"/>
      <c r="F169" s="538"/>
      <c r="G169" s="405"/>
      <c r="H169" s="419"/>
      <c r="I169" s="454"/>
    </row>
    <row r="170" spans="1:13" x14ac:dyDescent="0.3">
      <c r="A170" s="481"/>
      <c r="B170" s="456" t="s">
        <v>323</v>
      </c>
      <c r="C170" s="456"/>
      <c r="D170" s="456"/>
      <c r="E170" s="221">
        <v>1</v>
      </c>
      <c r="F170" s="536"/>
      <c r="G170" s="405"/>
      <c r="H170" s="419"/>
      <c r="I170" s="454"/>
    </row>
    <row r="171" spans="1:13" ht="30" customHeight="1" x14ac:dyDescent="0.3">
      <c r="A171" s="482"/>
      <c r="B171" s="456" t="s">
        <v>324</v>
      </c>
      <c r="C171" s="456"/>
      <c r="D171" s="456"/>
      <c r="E171" s="221"/>
      <c r="F171" s="537"/>
      <c r="G171" s="406"/>
      <c r="H171" s="417"/>
      <c r="I171" s="455"/>
    </row>
    <row r="172" spans="1:13" ht="45.75" customHeight="1" x14ac:dyDescent="0.3">
      <c r="A172" s="501">
        <v>3.3</v>
      </c>
      <c r="B172" s="473" t="s">
        <v>204</v>
      </c>
      <c r="C172" s="473"/>
      <c r="D172" s="473"/>
      <c r="E172" s="344"/>
      <c r="F172" s="41">
        <f>IF(COUNTA(E175)=1,2,IF(COUNTA(E174)=1,1,0))</f>
        <v>2</v>
      </c>
      <c r="G172" s="404" t="s">
        <v>367</v>
      </c>
      <c r="H172" s="418" t="s">
        <v>413</v>
      </c>
      <c r="I172" s="453" t="s">
        <v>301</v>
      </c>
    </row>
    <row r="173" spans="1:13" x14ac:dyDescent="0.3">
      <c r="A173" s="502"/>
      <c r="B173" s="473" t="s">
        <v>214</v>
      </c>
      <c r="C173" s="473"/>
      <c r="D173" s="473"/>
      <c r="E173" s="221"/>
      <c r="F173" s="469"/>
      <c r="G173" s="405"/>
      <c r="H173" s="419"/>
      <c r="I173" s="454"/>
    </row>
    <row r="174" spans="1:13" x14ac:dyDescent="0.3">
      <c r="A174" s="502"/>
      <c r="B174" s="473" t="s">
        <v>107</v>
      </c>
      <c r="C174" s="473"/>
      <c r="D174" s="473"/>
      <c r="E174" s="221"/>
      <c r="F174" s="470"/>
      <c r="G174" s="405"/>
      <c r="H174" s="419"/>
      <c r="I174" s="454"/>
    </row>
    <row r="175" spans="1:13" ht="29.25" customHeight="1" x14ac:dyDescent="0.3">
      <c r="A175" s="503"/>
      <c r="B175" s="473" t="s">
        <v>325</v>
      </c>
      <c r="C175" s="473"/>
      <c r="D175" s="473"/>
      <c r="E175" s="221">
        <v>1</v>
      </c>
      <c r="F175" s="471"/>
      <c r="G175" s="406"/>
      <c r="H175" s="417"/>
      <c r="I175" s="455"/>
    </row>
    <row r="176" spans="1:13" ht="27.6" x14ac:dyDescent="0.3">
      <c r="A176" s="463">
        <v>3.4</v>
      </c>
      <c r="B176" s="472" t="s">
        <v>285</v>
      </c>
      <c r="C176" s="472"/>
      <c r="D176" s="472"/>
      <c r="E176" s="344"/>
      <c r="F176" s="111">
        <f>IF(COUNTA(E179)=1,2,IF(COUNTA(E178)=1,1,0))</f>
        <v>1</v>
      </c>
      <c r="G176" s="404" t="s">
        <v>399</v>
      </c>
      <c r="H176" s="425" t="s">
        <v>362</v>
      </c>
      <c r="I176" s="466"/>
    </row>
    <row r="177" spans="1:9" x14ac:dyDescent="0.3">
      <c r="A177" s="464"/>
      <c r="B177" s="456" t="s">
        <v>336</v>
      </c>
      <c r="C177" s="456"/>
      <c r="D177" s="456"/>
      <c r="E177" s="221"/>
      <c r="F177" s="536"/>
      <c r="G177" s="405"/>
      <c r="H177" s="419"/>
      <c r="I177" s="467"/>
    </row>
    <row r="178" spans="1:9" x14ac:dyDescent="0.3">
      <c r="A178" s="464"/>
      <c r="B178" s="457" t="s">
        <v>415</v>
      </c>
      <c r="C178" s="458"/>
      <c r="D178" s="459"/>
      <c r="E178" s="221">
        <v>1</v>
      </c>
      <c r="F178" s="536"/>
      <c r="G178" s="405"/>
      <c r="H178" s="419"/>
      <c r="I178" s="467"/>
    </row>
    <row r="179" spans="1:9" x14ac:dyDescent="0.3">
      <c r="A179" s="465"/>
      <c r="B179" s="456" t="s">
        <v>416</v>
      </c>
      <c r="C179" s="456"/>
      <c r="D179" s="456"/>
      <c r="E179" s="221"/>
      <c r="F179" s="537"/>
      <c r="G179" s="406"/>
      <c r="H179" s="417"/>
      <c r="I179" s="468"/>
    </row>
    <row r="180" spans="1:9" ht="46.5" customHeight="1" x14ac:dyDescent="0.3">
      <c r="A180" s="355">
        <v>3.5</v>
      </c>
      <c r="B180" s="472" t="s">
        <v>181</v>
      </c>
      <c r="C180" s="472"/>
      <c r="D180" s="472"/>
      <c r="E180" s="344"/>
      <c r="F180" s="41">
        <f>E180</f>
        <v>0</v>
      </c>
      <c r="G180" s="434" t="s">
        <v>398</v>
      </c>
      <c r="H180" s="434" t="s">
        <v>398</v>
      </c>
      <c r="I180" s="341" t="s">
        <v>337</v>
      </c>
    </row>
    <row r="181" spans="1:9" ht="43.2" x14ac:dyDescent="0.3">
      <c r="A181" s="42">
        <v>3.6</v>
      </c>
      <c r="B181" s="483" t="s">
        <v>219</v>
      </c>
      <c r="C181" s="484"/>
      <c r="D181" s="485"/>
      <c r="E181" s="221"/>
      <c r="F181" s="41">
        <f>E181</f>
        <v>0</v>
      </c>
      <c r="G181" s="414" t="s">
        <v>366</v>
      </c>
      <c r="H181" s="407" t="s">
        <v>351</v>
      </c>
      <c r="I181" s="431" t="s">
        <v>304</v>
      </c>
    </row>
    <row r="182" spans="1:9" ht="57.6" x14ac:dyDescent="0.3">
      <c r="A182" s="42">
        <v>3.7</v>
      </c>
      <c r="B182" s="483" t="s">
        <v>220</v>
      </c>
      <c r="C182" s="484"/>
      <c r="D182" s="485"/>
      <c r="E182" s="221">
        <v>60</v>
      </c>
      <c r="F182" s="41">
        <f>E182</f>
        <v>60</v>
      </c>
      <c r="G182" s="403" t="s">
        <v>371</v>
      </c>
      <c r="H182" s="407" t="s">
        <v>359</v>
      </c>
      <c r="I182" s="341" t="s">
        <v>238</v>
      </c>
    </row>
    <row r="183" spans="1:9" ht="28.8" x14ac:dyDescent="0.3">
      <c r="A183" s="110">
        <v>3.8</v>
      </c>
      <c r="B183" s="473" t="s">
        <v>205</v>
      </c>
      <c r="C183" s="473"/>
      <c r="D183" s="473"/>
      <c r="E183" s="394"/>
      <c r="F183" s="41">
        <f>E183</f>
        <v>0</v>
      </c>
      <c r="G183" s="434" t="s">
        <v>398</v>
      </c>
      <c r="H183" s="434" t="s">
        <v>398</v>
      </c>
      <c r="I183" s="341" t="s">
        <v>305</v>
      </c>
    </row>
    <row r="184" spans="1:9" x14ac:dyDescent="0.3">
      <c r="G184" s="390"/>
      <c r="H184" s="399"/>
      <c r="I184" s="331" t="s">
        <v>215</v>
      </c>
    </row>
    <row r="185" spans="1:9" x14ac:dyDescent="0.3">
      <c r="G185" s="390"/>
      <c r="H185" s="399"/>
      <c r="I185" s="331"/>
    </row>
    <row r="186" spans="1:9" x14ac:dyDescent="0.3">
      <c r="G186" s="390"/>
      <c r="H186" s="399"/>
      <c r="I186" s="331"/>
    </row>
    <row r="187" spans="1:9" ht="18.600000000000001" x14ac:dyDescent="0.45">
      <c r="A187" s="257">
        <v>4</v>
      </c>
      <c r="B187" s="256" t="s">
        <v>127</v>
      </c>
      <c r="C187" s="34"/>
      <c r="D187" s="34"/>
      <c r="E187" s="34"/>
      <c r="G187" s="390"/>
      <c r="H187" s="399"/>
      <c r="I187" s="262"/>
    </row>
    <row r="188" spans="1:9" ht="27.6" x14ac:dyDescent="0.3">
      <c r="A188" s="260" t="s">
        <v>0</v>
      </c>
      <c r="B188" s="486" t="s">
        <v>2</v>
      </c>
      <c r="C188" s="486"/>
      <c r="D188" s="486"/>
      <c r="E188" s="261">
        <v>2013</v>
      </c>
      <c r="F188" s="260" t="s">
        <v>15</v>
      </c>
      <c r="G188" s="261" t="s">
        <v>31</v>
      </c>
      <c r="H188" s="261" t="s">
        <v>353</v>
      </c>
      <c r="I188" s="432"/>
    </row>
    <row r="189" spans="1:9" ht="41.25" customHeight="1" x14ac:dyDescent="0.3">
      <c r="A189" s="42">
        <v>4.0999999999999996</v>
      </c>
      <c r="B189" s="472" t="s">
        <v>129</v>
      </c>
      <c r="C189" s="472"/>
      <c r="D189" s="472"/>
      <c r="E189" s="221">
        <v>1</v>
      </c>
      <c r="F189" s="41">
        <f>E189</f>
        <v>1</v>
      </c>
      <c r="G189" s="403" t="s">
        <v>386</v>
      </c>
      <c r="H189" s="407" t="s">
        <v>385</v>
      </c>
      <c r="I189" s="341"/>
    </row>
    <row r="190" spans="1:9" ht="43.5" customHeight="1" x14ac:dyDescent="0.3">
      <c r="A190" s="42">
        <v>4.2</v>
      </c>
      <c r="B190" s="472" t="s">
        <v>203</v>
      </c>
      <c r="C190" s="472"/>
      <c r="D190" s="472"/>
      <c r="E190" s="221">
        <v>1</v>
      </c>
      <c r="F190" s="41">
        <f>E190</f>
        <v>1</v>
      </c>
      <c r="G190" s="403" t="s">
        <v>386</v>
      </c>
      <c r="H190" s="407" t="s">
        <v>385</v>
      </c>
      <c r="I190" s="430"/>
    </row>
    <row r="191" spans="1:9" ht="41.4" x14ac:dyDescent="0.3">
      <c r="A191" s="378">
        <v>4.3</v>
      </c>
      <c r="B191" s="479" t="s">
        <v>222</v>
      </c>
      <c r="C191" s="479"/>
      <c r="D191" s="479"/>
      <c r="E191" s="391">
        <v>3</v>
      </c>
      <c r="F191" s="379">
        <f>E191</f>
        <v>3</v>
      </c>
      <c r="G191" s="415" t="s">
        <v>387</v>
      </c>
      <c r="H191" s="407" t="s">
        <v>360</v>
      </c>
      <c r="I191" s="341" t="s">
        <v>306</v>
      </c>
    </row>
    <row r="192" spans="1:9" ht="43.2" x14ac:dyDescent="0.3">
      <c r="A192" s="378">
        <v>4.4000000000000004</v>
      </c>
      <c r="B192" s="483" t="s">
        <v>326</v>
      </c>
      <c r="C192" s="484"/>
      <c r="D192" s="485"/>
      <c r="E192" s="391">
        <v>62</v>
      </c>
      <c r="F192" s="379">
        <f>E192</f>
        <v>62</v>
      </c>
      <c r="G192" s="415" t="s">
        <v>387</v>
      </c>
      <c r="H192" s="407" t="s">
        <v>360</v>
      </c>
      <c r="I192" s="341" t="s">
        <v>237</v>
      </c>
    </row>
    <row r="193" spans="1:9" x14ac:dyDescent="0.3">
      <c r="B193" s="335"/>
      <c r="C193" s="335"/>
      <c r="D193" s="335"/>
      <c r="E193" s="336"/>
      <c r="F193" s="336"/>
      <c r="G193" s="410"/>
      <c r="H193" s="401"/>
      <c r="I193" s="337"/>
    </row>
    <row r="194" spans="1:9" x14ac:dyDescent="0.3">
      <c r="B194" s="114"/>
      <c r="C194" s="114"/>
      <c r="D194" s="114"/>
      <c r="E194" s="31"/>
      <c r="F194" s="31"/>
      <c r="G194" s="411"/>
      <c r="H194" s="402"/>
      <c r="I194" s="337"/>
    </row>
    <row r="195" spans="1:9" x14ac:dyDescent="0.3">
      <c r="B195" s="334"/>
      <c r="C195" s="334"/>
      <c r="D195" s="334"/>
      <c r="G195" s="390"/>
      <c r="H195" s="399"/>
      <c r="I195" s="331"/>
    </row>
    <row r="196" spans="1:9" x14ac:dyDescent="0.3">
      <c r="G196" s="390"/>
      <c r="H196" s="399"/>
      <c r="I196" s="331"/>
    </row>
    <row r="197" spans="1:9" ht="18.600000000000001" x14ac:dyDescent="0.45">
      <c r="A197" s="257">
        <v>5</v>
      </c>
      <c r="B197" s="256" t="s">
        <v>182</v>
      </c>
      <c r="C197" s="34"/>
      <c r="D197" s="34"/>
      <c r="E197" s="34"/>
      <c r="G197" s="390"/>
      <c r="H197" s="399"/>
      <c r="I197" s="262"/>
    </row>
    <row r="198" spans="1:9" ht="27.6" x14ac:dyDescent="0.3">
      <c r="A198" s="260" t="s">
        <v>0</v>
      </c>
      <c r="B198" s="486" t="s">
        <v>2</v>
      </c>
      <c r="C198" s="486"/>
      <c r="D198" s="486"/>
      <c r="E198" s="261">
        <v>2013</v>
      </c>
      <c r="F198" s="260" t="s">
        <v>15</v>
      </c>
      <c r="G198" s="261" t="s">
        <v>31</v>
      </c>
      <c r="H198" s="261" t="s">
        <v>353</v>
      </c>
      <c r="I198" s="432"/>
    </row>
    <row r="199" spans="1:9" ht="31.5" customHeight="1" x14ac:dyDescent="0.3">
      <c r="A199" s="355">
        <v>5.0999999999999996</v>
      </c>
      <c r="B199" s="472" t="s">
        <v>126</v>
      </c>
      <c r="C199" s="472"/>
      <c r="D199" s="472"/>
      <c r="E199" s="221">
        <v>5</v>
      </c>
      <c r="F199" s="41">
        <f>E199</f>
        <v>5</v>
      </c>
      <c r="G199" s="403" t="s">
        <v>388</v>
      </c>
      <c r="H199" s="416" t="s">
        <v>358</v>
      </c>
      <c r="I199" s="433"/>
    </row>
    <row r="200" spans="1:9" ht="82.8" x14ac:dyDescent="0.3">
      <c r="A200" s="355">
        <v>5.2</v>
      </c>
      <c r="B200" s="483" t="s">
        <v>221</v>
      </c>
      <c r="C200" s="484"/>
      <c r="D200" s="485"/>
      <c r="E200" s="221"/>
      <c r="F200" s="41">
        <f>E200</f>
        <v>0</v>
      </c>
      <c r="G200" s="403" t="s">
        <v>401</v>
      </c>
      <c r="H200" s="416" t="s">
        <v>389</v>
      </c>
      <c r="I200" s="431"/>
    </row>
    <row r="201" spans="1:9" ht="41.4" x14ac:dyDescent="0.3">
      <c r="A201" s="377">
        <v>5.3</v>
      </c>
      <c r="B201" s="479" t="s">
        <v>278</v>
      </c>
      <c r="C201" s="479"/>
      <c r="D201" s="479"/>
      <c r="E201" s="391">
        <v>380</v>
      </c>
      <c r="F201" s="379">
        <f>E201</f>
        <v>380</v>
      </c>
      <c r="G201" s="415" t="s">
        <v>414</v>
      </c>
      <c r="H201" s="407" t="s">
        <v>359</v>
      </c>
      <c r="I201" s="362"/>
    </row>
    <row r="202" spans="1:9" ht="27.6" x14ac:dyDescent="0.3">
      <c r="A202" s="377">
        <v>5.4</v>
      </c>
      <c r="B202" s="479" t="s">
        <v>279</v>
      </c>
      <c r="C202" s="479"/>
      <c r="D202" s="479"/>
      <c r="E202" s="391">
        <v>4</v>
      </c>
      <c r="F202" s="379">
        <f>E202</f>
        <v>4</v>
      </c>
      <c r="G202" s="415" t="s">
        <v>357</v>
      </c>
      <c r="H202" s="407" t="s">
        <v>359</v>
      </c>
      <c r="I202" s="362"/>
    </row>
  </sheetData>
  <sheetProtection password="CEE9" sheet="1" objects="1" scenarios="1"/>
  <mergeCells count="195">
    <mergeCell ref="I70:I74"/>
    <mergeCell ref="I53:I59"/>
    <mergeCell ref="B134:D134"/>
    <mergeCell ref="B81:D81"/>
    <mergeCell ref="F177:F179"/>
    <mergeCell ref="I162:I167"/>
    <mergeCell ref="I168:I171"/>
    <mergeCell ref="I172:I175"/>
    <mergeCell ref="I97:I127"/>
    <mergeCell ref="B138:D138"/>
    <mergeCell ref="B128:D128"/>
    <mergeCell ref="B140:D140"/>
    <mergeCell ref="F173:F175"/>
    <mergeCell ref="F169:F171"/>
    <mergeCell ref="B166:D166"/>
    <mergeCell ref="B167:D167"/>
    <mergeCell ref="B152:D152"/>
    <mergeCell ref="B124:D124"/>
    <mergeCell ref="B80:D80"/>
    <mergeCell ref="B78:D78"/>
    <mergeCell ref="B74:D74"/>
    <mergeCell ref="B77:D77"/>
    <mergeCell ref="B104:D104"/>
    <mergeCell ref="B112:D112"/>
    <mergeCell ref="D25:H25"/>
    <mergeCell ref="D26:H26"/>
    <mergeCell ref="D27:H27"/>
    <mergeCell ref="B75:D75"/>
    <mergeCell ref="B51:D51"/>
    <mergeCell ref="B73:D73"/>
    <mergeCell ref="B32:D32"/>
    <mergeCell ref="B50:D50"/>
    <mergeCell ref="B70:D70"/>
    <mergeCell ref="B34:D34"/>
    <mergeCell ref="D28:F28"/>
    <mergeCell ref="B52:D52"/>
    <mergeCell ref="B44:D44"/>
    <mergeCell ref="B45:D45"/>
    <mergeCell ref="B49:D49"/>
    <mergeCell ref="F98:F127"/>
    <mergeCell ref="B123:D123"/>
    <mergeCell ref="B99:D99"/>
    <mergeCell ref="B93:D93"/>
    <mergeCell ref="B122:D122"/>
    <mergeCell ref="B79:D79"/>
    <mergeCell ref="A53:A69"/>
    <mergeCell ref="A70:A74"/>
    <mergeCell ref="B76:D76"/>
    <mergeCell ref="B64:D64"/>
    <mergeCell ref="B65:D65"/>
    <mergeCell ref="B63:D63"/>
    <mergeCell ref="B69:D69"/>
    <mergeCell ref="B68:D68"/>
    <mergeCell ref="A33:A49"/>
    <mergeCell ref="I33:I40"/>
    <mergeCell ref="B46:D46"/>
    <mergeCell ref="B47:D47"/>
    <mergeCell ref="B48:D48"/>
    <mergeCell ref="B66:D66"/>
    <mergeCell ref="B67:D67"/>
    <mergeCell ref="B62:D62"/>
    <mergeCell ref="B36:D36"/>
    <mergeCell ref="B38:D38"/>
    <mergeCell ref="B41:D41"/>
    <mergeCell ref="B59:D59"/>
    <mergeCell ref="B40:D40"/>
    <mergeCell ref="B53:D53"/>
    <mergeCell ref="B54:D54"/>
    <mergeCell ref="B55:D55"/>
    <mergeCell ref="B56:D56"/>
    <mergeCell ref="B57:D57"/>
    <mergeCell ref="B58:D58"/>
    <mergeCell ref="B42:D42"/>
    <mergeCell ref="B43:D43"/>
    <mergeCell ref="B61:D61"/>
    <mergeCell ref="B60:D60"/>
    <mergeCell ref="A172:A175"/>
    <mergeCell ref="B141:D141"/>
    <mergeCell ref="B147:D147"/>
    <mergeCell ref="B149:D149"/>
    <mergeCell ref="B175:D175"/>
    <mergeCell ref="B98:D98"/>
    <mergeCell ref="B153:D153"/>
    <mergeCell ref="B143:D143"/>
    <mergeCell ref="B133:D133"/>
    <mergeCell ref="B110:D110"/>
    <mergeCell ref="B146:D146"/>
    <mergeCell ref="B168:D168"/>
    <mergeCell ref="B164:D164"/>
    <mergeCell ref="B145:D145"/>
    <mergeCell ref="A168:A171"/>
    <mergeCell ref="A97:A127"/>
    <mergeCell ref="B163:D163"/>
    <mergeCell ref="B154:D154"/>
    <mergeCell ref="B156:D156"/>
    <mergeCell ref="A162:A167"/>
    <mergeCell ref="B137:D137"/>
    <mergeCell ref="B119:D119"/>
    <mergeCell ref="B115:D115"/>
    <mergeCell ref="B148:D148"/>
    <mergeCell ref="B144:D144"/>
    <mergeCell ref="C12:H12"/>
    <mergeCell ref="C14:H14"/>
    <mergeCell ref="C15:H15"/>
    <mergeCell ref="B14:B20"/>
    <mergeCell ref="D19:H19"/>
    <mergeCell ref="C16:H16"/>
    <mergeCell ref="D17:H17"/>
    <mergeCell ref="D18:H18"/>
    <mergeCell ref="C13:H13"/>
    <mergeCell ref="D23:H23"/>
    <mergeCell ref="B33:D33"/>
    <mergeCell ref="B97:D97"/>
    <mergeCell ref="B135:D135"/>
    <mergeCell ref="B129:D129"/>
    <mergeCell ref="B130:D130"/>
    <mergeCell ref="B39:D39"/>
    <mergeCell ref="B37:D37"/>
    <mergeCell ref="D24:H24"/>
    <mergeCell ref="B35:D35"/>
    <mergeCell ref="B136:D136"/>
    <mergeCell ref="B95:D95"/>
    <mergeCell ref="B71:D71"/>
    <mergeCell ref="B72:D72"/>
    <mergeCell ref="B132:D132"/>
    <mergeCell ref="B108:D108"/>
    <mergeCell ref="B109:D109"/>
    <mergeCell ref="B127:D127"/>
    <mergeCell ref="B116:D116"/>
    <mergeCell ref="B117:D117"/>
    <mergeCell ref="B82:D82"/>
    <mergeCell ref="B131:D131"/>
    <mergeCell ref="B106:D106"/>
    <mergeCell ref="B102:D102"/>
    <mergeCell ref="B103:D103"/>
    <mergeCell ref="B111:D111"/>
    <mergeCell ref="B94:D94"/>
    <mergeCell ref="B84:D84"/>
    <mergeCell ref="B86:D86"/>
    <mergeCell ref="B87:D87"/>
    <mergeCell ref="B88:D88"/>
    <mergeCell ref="B125:D125"/>
    <mergeCell ref="B113:D113"/>
    <mergeCell ref="B114:D114"/>
    <mergeCell ref="B120:D120"/>
    <mergeCell ref="B121:D121"/>
    <mergeCell ref="B100:D100"/>
    <mergeCell ref="B202:D202"/>
    <mergeCell ref="A79:A83"/>
    <mergeCell ref="A84:A88"/>
    <mergeCell ref="B199:D199"/>
    <mergeCell ref="B200:D200"/>
    <mergeCell ref="B198:D198"/>
    <mergeCell ref="B189:D189"/>
    <mergeCell ref="B182:D182"/>
    <mergeCell ref="B188:D188"/>
    <mergeCell ref="B139:D139"/>
    <mergeCell ref="B183:D183"/>
    <mergeCell ref="B190:D190"/>
    <mergeCell ref="B181:D181"/>
    <mergeCell ref="B176:D176"/>
    <mergeCell ref="B151:D151"/>
    <mergeCell ref="B201:D201"/>
    <mergeCell ref="B169:D169"/>
    <mergeCell ref="B161:D161"/>
    <mergeCell ref="B162:D162"/>
    <mergeCell ref="B191:D191"/>
    <mergeCell ref="B192:D192"/>
    <mergeCell ref="B180:D180"/>
    <mergeCell ref="B170:D170"/>
    <mergeCell ref="B107:D107"/>
    <mergeCell ref="I79:I83"/>
    <mergeCell ref="I84:I88"/>
    <mergeCell ref="B177:D177"/>
    <mergeCell ref="B179:D179"/>
    <mergeCell ref="B178:D178"/>
    <mergeCell ref="B126:D126"/>
    <mergeCell ref="A176:A179"/>
    <mergeCell ref="I176:I179"/>
    <mergeCell ref="F163:F167"/>
    <mergeCell ref="B155:D155"/>
    <mergeCell ref="B150:D150"/>
    <mergeCell ref="B165:D165"/>
    <mergeCell ref="B172:D172"/>
    <mergeCell ref="B171:D171"/>
    <mergeCell ref="B173:D173"/>
    <mergeCell ref="B174:D174"/>
    <mergeCell ref="B96:D96"/>
    <mergeCell ref="B101:D101"/>
    <mergeCell ref="B83:D83"/>
    <mergeCell ref="B85:D85"/>
    <mergeCell ref="H98:H127"/>
    <mergeCell ref="B142:D142"/>
    <mergeCell ref="B105:D105"/>
    <mergeCell ref="B118:D118"/>
  </mergeCells>
  <printOptions horizontalCentered="1" verticalCentered="1"/>
  <pageMargins left="0.23622047244094491" right="0.23622047244094491" top="0.74803149606299213" bottom="0.39370078740157483" header="0.31496062992125984" footer="0.31496062992125984"/>
  <pageSetup paperSize="9" scale="63" orientation="landscape" horizontalDpi="300" r:id="rId1"/>
  <headerFooter>
    <oddHeader>&amp;LSistem Penarafan Institut Pendidikan Guru - Borang Kemasukan Data</oddHeader>
  </headerFooter>
  <rowBreaks count="10" manualBreakCount="10">
    <brk id="29" max="7" man="1"/>
    <brk id="52" max="7" man="1"/>
    <brk id="74" max="7" man="1"/>
    <brk id="90" max="7" man="1"/>
    <brk id="127" max="7" man="1"/>
    <brk id="139" max="7" man="1"/>
    <brk id="147" max="7" man="1"/>
    <brk id="157" max="8" man="1"/>
    <brk id="175" max="8" man="1"/>
    <brk id="184" max="7" man="1"/>
  </rowBreaks>
  <ignoredErrors>
    <ignoredError sqref="F97" formulaRange="1"/>
    <ignoredError sqref="F49 F7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130" zoomScaleNormal="130" workbookViewId="0">
      <pane ySplit="9" topLeftCell="A10" activePane="bottomLeft" state="frozen"/>
      <selection pane="bottomLeft"/>
    </sheetView>
  </sheetViews>
  <sheetFormatPr defaultColWidth="9.109375" defaultRowHeight="14.4" x14ac:dyDescent="0.3"/>
  <cols>
    <col min="1" max="1" width="3.109375" style="23" customWidth="1"/>
    <col min="2" max="2" width="4.109375" style="23" customWidth="1"/>
    <col min="3" max="3" width="13.5546875" style="23" customWidth="1"/>
    <col min="4" max="4" width="5" style="23" customWidth="1"/>
    <col min="5" max="5" width="19.44140625" style="23" customWidth="1"/>
    <col min="6" max="6" width="14.5546875" style="23" customWidth="1"/>
    <col min="7" max="7" width="10" style="23" customWidth="1"/>
    <col min="8" max="8" width="9.88671875" style="23" bestFit="1" customWidth="1"/>
    <col min="9" max="10" width="6.88671875" style="23" customWidth="1"/>
    <col min="11" max="11" width="9.109375" style="23" customWidth="1"/>
    <col min="12" max="12" width="9.109375" style="23"/>
    <col min="13" max="13" width="7.44140625" style="23" bestFit="1" customWidth="1"/>
    <col min="14" max="16384" width="9.109375" style="23"/>
  </cols>
  <sheetData>
    <row r="1" spans="1:16" ht="15" x14ac:dyDescent="0.25">
      <c r="A1" s="274"/>
      <c r="B1" s="275"/>
      <c r="C1" s="275"/>
      <c r="D1" s="275"/>
      <c r="E1" s="275"/>
      <c r="F1" s="275"/>
      <c r="G1" s="275"/>
      <c r="H1" s="275"/>
      <c r="I1" s="275"/>
      <c r="J1" s="275"/>
      <c r="K1" s="275"/>
      <c r="L1" s="275"/>
      <c r="M1" s="277"/>
    </row>
    <row r="2" spans="1:16" ht="15" x14ac:dyDescent="0.25">
      <c r="A2" s="278"/>
      <c r="B2" s="279"/>
      <c r="C2" s="279"/>
      <c r="D2" s="279"/>
      <c r="E2" s="279"/>
      <c r="F2" s="279"/>
      <c r="G2" s="279"/>
      <c r="H2" s="279"/>
      <c r="I2" s="279"/>
      <c r="J2" s="279"/>
      <c r="K2" s="279"/>
      <c r="L2" s="279"/>
      <c r="M2" s="281"/>
    </row>
    <row r="3" spans="1:16" ht="15" x14ac:dyDescent="0.25">
      <c r="A3" s="278"/>
      <c r="B3" s="279"/>
      <c r="C3" s="279"/>
      <c r="D3" s="279"/>
      <c r="E3" s="279"/>
      <c r="F3" s="279"/>
      <c r="G3" s="279"/>
      <c r="H3" s="279"/>
      <c r="I3" s="279"/>
      <c r="J3" s="279"/>
      <c r="K3" s="279"/>
      <c r="L3" s="279"/>
      <c r="M3" s="281"/>
    </row>
    <row r="4" spans="1:16" ht="15" x14ac:dyDescent="0.25">
      <c r="A4" s="278"/>
      <c r="B4" s="279"/>
      <c r="C4" s="279"/>
      <c r="D4" s="279"/>
      <c r="E4" s="279"/>
      <c r="F4" s="279"/>
      <c r="G4" s="279"/>
      <c r="H4" s="279"/>
      <c r="I4" s="279"/>
      <c r="J4" s="279"/>
      <c r="K4" s="279"/>
      <c r="L4" s="279"/>
      <c r="M4" s="281"/>
    </row>
    <row r="5" spans="1:16" ht="15" x14ac:dyDescent="0.25">
      <c r="A5" s="278"/>
      <c r="B5" s="279"/>
      <c r="C5" s="279"/>
      <c r="D5" s="279"/>
      <c r="E5" s="279"/>
      <c r="F5" s="279"/>
      <c r="G5" s="279"/>
      <c r="H5" s="279"/>
      <c r="I5" s="279"/>
      <c r="J5" s="279"/>
      <c r="K5" s="279"/>
      <c r="L5" s="279"/>
      <c r="M5" s="281"/>
    </row>
    <row r="6" spans="1:16" ht="15" x14ac:dyDescent="0.25">
      <c r="A6" s="278"/>
      <c r="B6" s="279"/>
      <c r="C6" s="279"/>
      <c r="D6" s="279"/>
      <c r="E6" s="279"/>
      <c r="F6" s="279"/>
      <c r="G6" s="279"/>
      <c r="H6" s="279"/>
      <c r="I6" s="279"/>
      <c r="J6" s="279"/>
      <c r="K6" s="279"/>
      <c r="L6" s="279"/>
      <c r="M6" s="281"/>
    </row>
    <row r="7" spans="1:16" ht="15" x14ac:dyDescent="0.25">
      <c r="A7" s="278"/>
      <c r="B7" s="279"/>
      <c r="C7" s="279"/>
      <c r="D7" s="279"/>
      <c r="E7" s="279"/>
      <c r="F7" s="279"/>
      <c r="G7" s="279"/>
      <c r="H7" s="279"/>
      <c r="I7" s="279"/>
      <c r="J7" s="279"/>
      <c r="K7" s="279"/>
      <c r="L7" s="279"/>
      <c r="M7" s="281"/>
    </row>
    <row r="8" spans="1:16" ht="15" x14ac:dyDescent="0.25">
      <c r="A8" s="278"/>
      <c r="B8" s="279"/>
      <c r="C8" s="279"/>
      <c r="D8" s="279"/>
      <c r="E8" s="279"/>
      <c r="F8" s="279"/>
      <c r="G8" s="279"/>
      <c r="H8" s="279"/>
      <c r="I8" s="279"/>
      <c r="J8" s="279"/>
      <c r="K8" s="279"/>
      <c r="L8" s="279"/>
      <c r="M8" s="281"/>
    </row>
    <row r="9" spans="1:16" ht="15.75" thickBot="1" x14ac:dyDescent="0.3">
      <c r="A9" s="282"/>
      <c r="B9" s="283"/>
      <c r="C9" s="283"/>
      <c r="D9" s="283"/>
      <c r="E9" s="283"/>
      <c r="F9" s="283"/>
      <c r="G9" s="283"/>
      <c r="H9" s="283"/>
      <c r="I9" s="283"/>
      <c r="J9" s="283"/>
      <c r="K9" s="283"/>
      <c r="L9" s="283"/>
      <c r="M9" s="285"/>
    </row>
    <row r="10" spans="1:16" ht="15.75" thickBot="1" x14ac:dyDescent="0.3">
      <c r="A10" s="45"/>
      <c r="B10" s="45"/>
      <c r="C10" s="45"/>
      <c r="D10" s="45"/>
      <c r="E10" s="45"/>
      <c r="F10" s="45"/>
      <c r="G10" s="45"/>
      <c r="H10" s="45"/>
      <c r="I10" s="45"/>
      <c r="J10" s="45"/>
      <c r="K10" s="45"/>
      <c r="L10" s="45"/>
      <c r="M10" s="45"/>
    </row>
    <row r="11" spans="1:16" ht="19.5" thickBot="1" x14ac:dyDescent="0.3">
      <c r="A11" s="542" t="s">
        <v>47</v>
      </c>
      <c r="B11" s="543"/>
      <c r="C11" s="543"/>
      <c r="D11" s="543"/>
      <c r="E11" s="543"/>
      <c r="F11" s="543"/>
      <c r="G11" s="543"/>
      <c r="H11" s="543"/>
      <c r="I11" s="543"/>
      <c r="J11" s="543"/>
      <c r="K11" s="543"/>
      <c r="L11" s="543"/>
      <c r="M11" s="263">
        <f>'Rumusan Markah'!E16</f>
        <v>20</v>
      </c>
    </row>
    <row r="12" spans="1:16" ht="27" customHeight="1" x14ac:dyDescent="0.25">
      <c r="A12" s="544" t="s">
        <v>0</v>
      </c>
      <c r="B12" s="545"/>
      <c r="C12" s="98" t="s">
        <v>38</v>
      </c>
      <c r="D12" s="545" t="s">
        <v>39</v>
      </c>
      <c r="E12" s="545"/>
      <c r="F12" s="98" t="s">
        <v>40</v>
      </c>
      <c r="G12" s="98" t="s">
        <v>41</v>
      </c>
      <c r="H12" s="98" t="s">
        <v>42</v>
      </c>
      <c r="I12" s="46" t="s">
        <v>14</v>
      </c>
      <c r="J12" s="228" t="s">
        <v>43</v>
      </c>
      <c r="K12" s="171" t="s">
        <v>15</v>
      </c>
      <c r="L12" s="169" t="s">
        <v>44</v>
      </c>
      <c r="M12" s="193" t="s">
        <v>45</v>
      </c>
      <c r="O12" s="158"/>
    </row>
    <row r="13" spans="1:16" ht="91.5" customHeight="1" x14ac:dyDescent="0.3">
      <c r="A13" s="550">
        <v>1</v>
      </c>
      <c r="B13" s="547">
        <v>1.1000000000000001</v>
      </c>
      <c r="C13" s="546" t="s">
        <v>130</v>
      </c>
      <c r="D13" s="47" t="s">
        <v>4</v>
      </c>
      <c r="E13" s="48" t="s">
        <v>329</v>
      </c>
      <c r="F13" s="49" t="s">
        <v>1</v>
      </c>
      <c r="G13" s="548">
        <v>40</v>
      </c>
      <c r="H13" s="49">
        <v>10</v>
      </c>
      <c r="I13" s="49" t="s">
        <v>1</v>
      </c>
      <c r="J13" s="384">
        <v>0.1</v>
      </c>
      <c r="K13" s="172">
        <f>IFERROR(('Kemasukan Data'!$F$50)/('Kemasukan Data'!F34),0)</f>
        <v>1</v>
      </c>
      <c r="L13" s="170">
        <f t="shared" ref="L13:L19" si="0">IF(K13&lt;=J13, (K13/J13)*(M13), M13)</f>
        <v>0.80000000000000016</v>
      </c>
      <c r="M13" s="192">
        <f>(G13/100)*(H13/100)*M11</f>
        <v>0.80000000000000016</v>
      </c>
      <c r="O13" s="158"/>
      <c r="P13" s="143"/>
    </row>
    <row r="14" spans="1:16" ht="94.5" customHeight="1" x14ac:dyDescent="0.3">
      <c r="A14" s="551"/>
      <c r="B14" s="547"/>
      <c r="C14" s="546"/>
      <c r="D14" s="118" t="s">
        <v>17</v>
      </c>
      <c r="E14" s="48" t="s">
        <v>327</v>
      </c>
      <c r="F14" s="49" t="s">
        <v>1</v>
      </c>
      <c r="G14" s="549"/>
      <c r="H14" s="49">
        <v>10</v>
      </c>
      <c r="I14" s="49" t="s">
        <v>1</v>
      </c>
      <c r="J14" s="384">
        <v>0.3</v>
      </c>
      <c r="K14" s="172">
        <f>IFERROR(('Kemasukan Data'!$F$51)/('Kemasukan Data'!F36),0)</f>
        <v>0.20529801324503311</v>
      </c>
      <c r="L14" s="170">
        <f t="shared" si="0"/>
        <v>0.54746136865342176</v>
      </c>
      <c r="M14" s="192">
        <f>(G13/100)*(H14/100)*M11</f>
        <v>0.80000000000000016</v>
      </c>
      <c r="O14" s="158"/>
      <c r="P14" s="143"/>
    </row>
    <row r="15" spans="1:16" ht="92.25" customHeight="1" x14ac:dyDescent="0.3">
      <c r="A15" s="551"/>
      <c r="B15" s="547"/>
      <c r="C15" s="546"/>
      <c r="D15" s="118" t="s">
        <v>132</v>
      </c>
      <c r="E15" s="48" t="s">
        <v>269</v>
      </c>
      <c r="F15" s="49" t="s">
        <v>1</v>
      </c>
      <c r="G15" s="549"/>
      <c r="H15" s="49">
        <v>30</v>
      </c>
      <c r="I15" s="49" t="s">
        <v>1</v>
      </c>
      <c r="J15" s="384">
        <v>0.1</v>
      </c>
      <c r="K15" s="172">
        <f>IFERROR(('Kemasukan Data'!$F$52)/('Kemasukan Data'!F36),0)</f>
        <v>0</v>
      </c>
      <c r="L15" s="170">
        <f t="shared" si="0"/>
        <v>0</v>
      </c>
      <c r="M15" s="192">
        <f>(G13/100)*(H15/100)*M11</f>
        <v>2.4</v>
      </c>
      <c r="O15" s="150"/>
    </row>
    <row r="16" spans="1:16" ht="145.5" customHeight="1" x14ac:dyDescent="0.3">
      <c r="A16" s="551"/>
      <c r="B16" s="547"/>
      <c r="C16" s="546"/>
      <c r="D16" s="119" t="s">
        <v>133</v>
      </c>
      <c r="E16" s="100" t="s">
        <v>120</v>
      </c>
      <c r="F16" s="120" t="s">
        <v>78</v>
      </c>
      <c r="G16" s="549"/>
      <c r="H16" s="358">
        <v>30</v>
      </c>
      <c r="I16" s="113" t="s">
        <v>103</v>
      </c>
      <c r="J16" s="387">
        <v>5</v>
      </c>
      <c r="K16" s="173">
        <f>IFERROR(SUM('Kemasukan Data'!$F$71*2, 'Kemasukan Data'!$F$72,  'Kemasukan Data'!$F$73*2/3, 'Kemasukan Data'!$F$74/2),0)</f>
        <v>1</v>
      </c>
      <c r="L16" s="170">
        <f t="shared" si="0"/>
        <v>0.48</v>
      </c>
      <c r="M16" s="194">
        <f>(G13/100)*(H16/100)*M11</f>
        <v>2.4</v>
      </c>
      <c r="O16" s="150"/>
    </row>
    <row r="17" spans="1:15" s="34" customFormat="1" ht="72" customHeight="1" x14ac:dyDescent="0.3">
      <c r="A17" s="551"/>
      <c r="B17" s="547"/>
      <c r="C17" s="546"/>
      <c r="D17" s="62" t="s">
        <v>134</v>
      </c>
      <c r="E17" s="62" t="s">
        <v>190</v>
      </c>
      <c r="F17" s="127"/>
      <c r="G17" s="549"/>
      <c r="H17" s="127">
        <v>20</v>
      </c>
      <c r="I17" s="127" t="s">
        <v>103</v>
      </c>
      <c r="J17" s="369">
        <v>5</v>
      </c>
      <c r="K17" s="174">
        <f>'Kemasukan Data'!F75</f>
        <v>0</v>
      </c>
      <c r="L17" s="170">
        <f t="shared" si="0"/>
        <v>0</v>
      </c>
      <c r="M17" s="192">
        <f>(G13/100)*(H17/100)*M11</f>
        <v>1.6000000000000003</v>
      </c>
      <c r="O17" s="150"/>
    </row>
    <row r="18" spans="1:15" ht="94.5" customHeight="1" x14ac:dyDescent="0.3">
      <c r="A18" s="551"/>
      <c r="B18" s="553">
        <v>1.2</v>
      </c>
      <c r="C18" s="556" t="s">
        <v>131</v>
      </c>
      <c r="D18" s="363" t="s">
        <v>5</v>
      </c>
      <c r="E18" s="100" t="s">
        <v>330</v>
      </c>
      <c r="F18" s="126" t="s">
        <v>76</v>
      </c>
      <c r="G18" s="548">
        <v>60</v>
      </c>
      <c r="H18" s="358">
        <v>20</v>
      </c>
      <c r="I18" s="113" t="s">
        <v>103</v>
      </c>
      <c r="J18" s="387">
        <v>10</v>
      </c>
      <c r="K18" s="173">
        <f>IFERROR(('Kemasukan Data'!F77)/'Kemasukan Data'!F76,0)</f>
        <v>0.63157894736842102</v>
      </c>
      <c r="L18" s="170">
        <f t="shared" si="0"/>
        <v>0.15157894736842106</v>
      </c>
      <c r="M18" s="194">
        <f>(G18/100)*(H18/100)*M11</f>
        <v>2.4</v>
      </c>
      <c r="O18" s="150"/>
    </row>
    <row r="19" spans="1:15" s="34" customFormat="1" ht="95.25" customHeight="1" x14ac:dyDescent="0.3">
      <c r="A19" s="551"/>
      <c r="B19" s="554"/>
      <c r="C19" s="557"/>
      <c r="D19" s="365" t="s">
        <v>61</v>
      </c>
      <c r="E19" s="359" t="s">
        <v>290</v>
      </c>
      <c r="F19" s="148" t="s">
        <v>76</v>
      </c>
      <c r="G19" s="549"/>
      <c r="H19" s="149">
        <v>30</v>
      </c>
      <c r="I19" s="148" t="s">
        <v>103</v>
      </c>
      <c r="J19" s="387">
        <v>10</v>
      </c>
      <c r="K19" s="173">
        <f>'Kemasukan Data'!F79</f>
        <v>4</v>
      </c>
      <c r="L19" s="190">
        <f t="shared" si="0"/>
        <v>1.44</v>
      </c>
      <c r="M19" s="194">
        <f>(G18/100)*(H19/100)*M11</f>
        <v>3.5999999999999996</v>
      </c>
      <c r="O19" s="150"/>
    </row>
    <row r="20" spans="1:15" s="34" customFormat="1" ht="93" customHeight="1" x14ac:dyDescent="0.3">
      <c r="A20" s="551"/>
      <c r="B20" s="554"/>
      <c r="C20" s="557"/>
      <c r="D20" s="375" t="s">
        <v>115</v>
      </c>
      <c r="E20" s="365" t="s">
        <v>289</v>
      </c>
      <c r="F20" s="366" t="s">
        <v>273</v>
      </c>
      <c r="G20" s="549"/>
      <c r="H20" s="149">
        <v>30</v>
      </c>
      <c r="I20" s="366" t="s">
        <v>273</v>
      </c>
      <c r="J20" s="387">
        <v>6</v>
      </c>
      <c r="K20" s="173">
        <f>IFERROR(('Kemasukan Data'!F78)/('Kemasukan Data'!F69),0)</f>
        <v>2.8789731051344742</v>
      </c>
      <c r="L20" s="190">
        <f>IF(K20&lt;=J20, (K20/J20)*(M20), M20)</f>
        <v>1.7273838630806844</v>
      </c>
      <c r="M20" s="194">
        <f>(G18/100)*(H20/100)*M11</f>
        <v>3.5999999999999996</v>
      </c>
      <c r="O20" s="150"/>
    </row>
    <row r="21" spans="1:15" s="34" customFormat="1" ht="120.75" customHeight="1" thickBot="1" x14ac:dyDescent="0.35">
      <c r="A21" s="552"/>
      <c r="B21" s="555"/>
      <c r="C21" s="558"/>
      <c r="D21" s="352" t="s">
        <v>116</v>
      </c>
      <c r="E21" s="156" t="s">
        <v>295</v>
      </c>
      <c r="F21" s="157" t="s">
        <v>77</v>
      </c>
      <c r="G21" s="559"/>
      <c r="H21" s="212">
        <v>20</v>
      </c>
      <c r="I21" s="157" t="s">
        <v>1</v>
      </c>
      <c r="J21" s="211">
        <v>0.5</v>
      </c>
      <c r="K21" s="213">
        <f>IFERROR(SUM('Kemasukan Data'!$F$85*2, 'Kemasukan Data'!$F$86,  'Kemasukan Data'!$F$87*2/3, 'Kemasukan Data'!$F$88/2)/'Kemasukan Data'!F69,0)</f>
        <v>0.24816625916870416</v>
      </c>
      <c r="L21" s="190">
        <f>IF(K21&lt;=J21, (K21/J21)*(M21), M21)</f>
        <v>1.19119804400978</v>
      </c>
      <c r="M21" s="194">
        <f>(G18/100)*(H21/100)*M11</f>
        <v>2.4</v>
      </c>
      <c r="O21" s="150"/>
    </row>
    <row r="22" spans="1:15" ht="19.5" customHeight="1" thickBot="1" x14ac:dyDescent="0.35">
      <c r="A22" s="539" t="s">
        <v>46</v>
      </c>
      <c r="B22" s="540"/>
      <c r="C22" s="540"/>
      <c r="D22" s="540"/>
      <c r="E22" s="540"/>
      <c r="F22" s="540"/>
      <c r="G22" s="540"/>
      <c r="H22" s="540"/>
      <c r="I22" s="540"/>
      <c r="J22" s="540"/>
      <c r="K22" s="541"/>
      <c r="L22" s="167">
        <f>SUM(L13:L21)</f>
        <v>6.3376222231123078</v>
      </c>
      <c r="M22" s="168">
        <f>SUM(M13:M21)</f>
        <v>20</v>
      </c>
    </row>
    <row r="26" spans="1:15" x14ac:dyDescent="0.3">
      <c r="D26" s="262"/>
    </row>
  </sheetData>
  <sheetProtection password="CEE9" sheet="1" objects="1" scenarios="1"/>
  <mergeCells count="11">
    <mergeCell ref="A22:K22"/>
    <mergeCell ref="A11:L11"/>
    <mergeCell ref="A12:B12"/>
    <mergeCell ref="D12:E12"/>
    <mergeCell ref="C13:C17"/>
    <mergeCell ref="B13:B17"/>
    <mergeCell ref="G13:G17"/>
    <mergeCell ref="A13:A21"/>
    <mergeCell ref="B18:B21"/>
    <mergeCell ref="C18:C21"/>
    <mergeCell ref="G18:G21"/>
  </mergeCells>
  <printOptions horizontalCentered="1" verticalCentered="1"/>
  <pageMargins left="1.6141732283464567" right="0.70866141732283472" top="0.47244094488188981" bottom="0.74803149606299213" header="0.31496062992125984" footer="0.31496062992125984"/>
  <pageSetup paperSize="9" scale="75" orientation="landscape" horizont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zoomScale="130" zoomScaleNormal="130" zoomScalePageLayoutView="60" workbookViewId="0">
      <pane ySplit="9" topLeftCell="A10" activePane="bottomLeft" state="frozen"/>
      <selection pane="bottomLeft"/>
    </sheetView>
  </sheetViews>
  <sheetFormatPr defaultColWidth="9.109375" defaultRowHeight="14.4" x14ac:dyDescent="0.3"/>
  <cols>
    <col min="1" max="1" width="2.109375" style="23" customWidth="1"/>
    <col min="2" max="2" width="4.109375" style="23" customWidth="1"/>
    <col min="3" max="3" width="13.5546875" style="23" customWidth="1"/>
    <col min="4" max="4" width="5.44140625" style="23" customWidth="1"/>
    <col min="5" max="5" width="15.6640625" style="23" customWidth="1"/>
    <col min="6" max="6" width="19.33203125" style="23" customWidth="1"/>
    <col min="7" max="7" width="10.109375" style="23" customWidth="1"/>
    <col min="8" max="8" width="9.109375" style="23" customWidth="1"/>
    <col min="9" max="9" width="7.6640625" style="23" customWidth="1"/>
    <col min="10" max="10" width="12.5546875" style="23" bestFit="1" customWidth="1"/>
    <col min="11" max="11" width="9.109375" style="23" bestFit="1" customWidth="1"/>
    <col min="12" max="12" width="9.109375" style="23" customWidth="1"/>
    <col min="13" max="13" width="7.6640625" style="23" customWidth="1"/>
    <col min="14" max="14" width="14.44140625" style="23" bestFit="1" customWidth="1"/>
    <col min="15" max="19" width="9.109375" style="23"/>
    <col min="20" max="20" width="15.44140625" style="23" bestFit="1" customWidth="1"/>
    <col min="21" max="16384" width="9.109375" style="23"/>
  </cols>
  <sheetData>
    <row r="1" spans="1:15" ht="15" x14ac:dyDescent="0.25">
      <c r="A1" s="274"/>
      <c r="B1" s="275"/>
      <c r="C1" s="275"/>
      <c r="D1" s="275"/>
      <c r="E1" s="275"/>
      <c r="F1" s="275"/>
      <c r="G1" s="275"/>
      <c r="H1" s="275"/>
      <c r="I1" s="275"/>
      <c r="J1" s="275"/>
      <c r="K1" s="275"/>
      <c r="L1" s="275"/>
      <c r="M1" s="277"/>
    </row>
    <row r="2" spans="1:15" ht="15" x14ac:dyDescent="0.25">
      <c r="A2" s="278"/>
      <c r="B2" s="279"/>
      <c r="C2" s="279"/>
      <c r="D2" s="279"/>
      <c r="E2" s="279"/>
      <c r="F2" s="279"/>
      <c r="G2" s="279"/>
      <c r="H2" s="279"/>
      <c r="I2" s="279"/>
      <c r="J2" s="279"/>
      <c r="K2" s="279"/>
      <c r="L2" s="279"/>
      <c r="M2" s="281"/>
    </row>
    <row r="3" spans="1:15" ht="15" x14ac:dyDescent="0.25">
      <c r="A3" s="278"/>
      <c r="B3" s="279"/>
      <c r="C3" s="279"/>
      <c r="D3" s="279"/>
      <c r="E3" s="279"/>
      <c r="F3" s="279"/>
      <c r="G3" s="279"/>
      <c r="H3" s="279"/>
      <c r="I3" s="279"/>
      <c r="J3" s="279"/>
      <c r="K3" s="279"/>
      <c r="L3" s="279"/>
      <c r="M3" s="281"/>
    </row>
    <row r="4" spans="1:15" ht="15" x14ac:dyDescent="0.25">
      <c r="A4" s="278"/>
      <c r="B4" s="279"/>
      <c r="C4" s="279"/>
      <c r="D4" s="279"/>
      <c r="E4" s="279"/>
      <c r="F4" s="279"/>
      <c r="G4" s="279"/>
      <c r="H4" s="279"/>
      <c r="I4" s="279"/>
      <c r="J4" s="279"/>
      <c r="K4" s="279"/>
      <c r="L4" s="279"/>
      <c r="M4" s="281"/>
    </row>
    <row r="5" spans="1:15" ht="15" x14ac:dyDescent="0.25">
      <c r="A5" s="278"/>
      <c r="B5" s="279"/>
      <c r="C5" s="279"/>
      <c r="D5" s="279"/>
      <c r="E5" s="279"/>
      <c r="F5" s="279"/>
      <c r="G5" s="279"/>
      <c r="H5" s="279"/>
      <c r="I5" s="279"/>
      <c r="J5" s="279"/>
      <c r="K5" s="279"/>
      <c r="L5" s="279"/>
      <c r="M5" s="281"/>
    </row>
    <row r="6" spans="1:15" ht="15" x14ac:dyDescent="0.25">
      <c r="A6" s="278"/>
      <c r="B6" s="279"/>
      <c r="C6" s="279"/>
      <c r="D6" s="279"/>
      <c r="E6" s="279"/>
      <c r="F6" s="279"/>
      <c r="G6" s="279"/>
      <c r="H6" s="279"/>
      <c r="I6" s="279"/>
      <c r="J6" s="279"/>
      <c r="K6" s="279"/>
      <c r="L6" s="279"/>
      <c r="M6" s="281"/>
    </row>
    <row r="7" spans="1:15" ht="15" x14ac:dyDescent="0.25">
      <c r="A7" s="278"/>
      <c r="B7" s="279"/>
      <c r="C7" s="279"/>
      <c r="D7" s="279"/>
      <c r="E7" s="279"/>
      <c r="F7" s="279"/>
      <c r="G7" s="279"/>
      <c r="H7" s="279"/>
      <c r="I7" s="279"/>
      <c r="J7" s="279"/>
      <c r="K7" s="279"/>
      <c r="L7" s="279"/>
      <c r="M7" s="281"/>
    </row>
    <row r="8" spans="1:15" ht="15" x14ac:dyDescent="0.25">
      <c r="A8" s="278"/>
      <c r="B8" s="279"/>
      <c r="C8" s="279"/>
      <c r="D8" s="279"/>
      <c r="E8" s="279"/>
      <c r="F8" s="279"/>
      <c r="G8" s="279"/>
      <c r="H8" s="279"/>
      <c r="I8" s="279"/>
      <c r="J8" s="279"/>
      <c r="K8" s="279"/>
      <c r="L8" s="279"/>
      <c r="M8" s="281"/>
    </row>
    <row r="9" spans="1:15" ht="15.75" thickBot="1" x14ac:dyDescent="0.3">
      <c r="A9" s="282"/>
      <c r="B9" s="283"/>
      <c r="C9" s="283"/>
      <c r="D9" s="283"/>
      <c r="E9" s="283"/>
      <c r="F9" s="283"/>
      <c r="G9" s="283"/>
      <c r="H9" s="283"/>
      <c r="I9" s="283"/>
      <c r="J9" s="283"/>
      <c r="K9" s="283"/>
      <c r="L9" s="283"/>
      <c r="M9" s="285"/>
    </row>
    <row r="10" spans="1:15" s="53" customFormat="1" ht="21.75" thickBot="1" x14ac:dyDescent="0.3">
      <c r="A10" s="54"/>
      <c r="B10" s="54"/>
      <c r="C10" s="54"/>
      <c r="D10" s="54"/>
      <c r="E10" s="54"/>
      <c r="F10" s="54"/>
      <c r="G10" s="54"/>
      <c r="H10" s="54"/>
      <c r="I10" s="54"/>
      <c r="J10" s="54"/>
      <c r="K10" s="54"/>
      <c r="L10" s="54"/>
      <c r="M10" s="55"/>
    </row>
    <row r="11" spans="1:15" s="53" customFormat="1" ht="19.5" customHeight="1" thickBot="1" x14ac:dyDescent="0.3">
      <c r="A11" s="542" t="s">
        <v>48</v>
      </c>
      <c r="B11" s="560"/>
      <c r="C11" s="560"/>
      <c r="D11" s="560"/>
      <c r="E11" s="560"/>
      <c r="F11" s="560"/>
      <c r="G11" s="560"/>
      <c r="H11" s="560"/>
      <c r="I11" s="560"/>
      <c r="J11" s="560"/>
      <c r="K11" s="560"/>
      <c r="L11" s="560"/>
      <c r="M11" s="264">
        <f>'Rumusan Markah'!E17</f>
        <v>35</v>
      </c>
    </row>
    <row r="12" spans="1:15" s="53" customFormat="1" ht="27" customHeight="1" x14ac:dyDescent="0.25">
      <c r="A12" s="544" t="s">
        <v>0</v>
      </c>
      <c r="B12" s="545"/>
      <c r="C12" s="98" t="s">
        <v>38</v>
      </c>
      <c r="D12" s="545" t="s">
        <v>49</v>
      </c>
      <c r="E12" s="545"/>
      <c r="F12" s="98" t="s">
        <v>40</v>
      </c>
      <c r="G12" s="98" t="s">
        <v>41</v>
      </c>
      <c r="H12" s="98" t="s">
        <v>50</v>
      </c>
      <c r="I12" s="46" t="s">
        <v>14</v>
      </c>
      <c r="J12" s="228" t="s">
        <v>43</v>
      </c>
      <c r="K12" s="171" t="s">
        <v>15</v>
      </c>
      <c r="L12" s="169" t="s">
        <v>44</v>
      </c>
      <c r="M12" s="193" t="s">
        <v>45</v>
      </c>
      <c r="O12" s="151"/>
    </row>
    <row r="13" spans="1:15" s="53" customFormat="1" ht="98.25" customHeight="1" x14ac:dyDescent="0.3">
      <c r="A13" s="550">
        <v>2</v>
      </c>
      <c r="B13" s="553">
        <v>2.1</v>
      </c>
      <c r="C13" s="553" t="s">
        <v>51</v>
      </c>
      <c r="D13" s="56" t="s">
        <v>6</v>
      </c>
      <c r="E13" s="57" t="s">
        <v>274</v>
      </c>
      <c r="F13" s="102" t="s">
        <v>52</v>
      </c>
      <c r="G13" s="548">
        <v>30</v>
      </c>
      <c r="H13" s="102">
        <v>10</v>
      </c>
      <c r="I13" s="99" t="s">
        <v>53</v>
      </c>
      <c r="J13" s="372">
        <v>5</v>
      </c>
      <c r="K13" s="179">
        <f>IFERROR(('Kemasukan Data'!F94/'Kemasukan Data'!F95),0)</f>
        <v>153.04046242774567</v>
      </c>
      <c r="L13" s="170">
        <f t="shared" ref="L13:L23" si="0">IF(K13&lt;=J13, (K13/J13)*(M13), M13)</f>
        <v>1.05</v>
      </c>
      <c r="M13" s="192">
        <f>(G13/100)*(H13/100)*M11</f>
        <v>1.05</v>
      </c>
      <c r="O13" s="151"/>
    </row>
    <row r="14" spans="1:15" s="67" customFormat="1" ht="30.75" customHeight="1" x14ac:dyDescent="0.3">
      <c r="A14" s="551"/>
      <c r="B14" s="554"/>
      <c r="C14" s="561"/>
      <c r="D14" s="56" t="s">
        <v>7</v>
      </c>
      <c r="E14" s="57" t="s">
        <v>191</v>
      </c>
      <c r="F14" s="127" t="s">
        <v>52</v>
      </c>
      <c r="G14" s="561"/>
      <c r="H14" s="127">
        <v>10</v>
      </c>
      <c r="I14" s="127" t="s">
        <v>53</v>
      </c>
      <c r="J14" s="372">
        <v>10</v>
      </c>
      <c r="K14" s="179">
        <f>IFERROR(('Kemasukan Data'!F96/'Kemasukan Data'!F69),0)</f>
        <v>60.617359413202934</v>
      </c>
      <c r="L14" s="170">
        <f t="shared" si="0"/>
        <v>1.05</v>
      </c>
      <c r="M14" s="192">
        <f>(G13/100)*(H14/100)*M11</f>
        <v>1.05</v>
      </c>
      <c r="O14" s="151"/>
    </row>
    <row r="15" spans="1:15" s="53" customFormat="1" ht="54.9" customHeight="1" x14ac:dyDescent="0.3">
      <c r="A15" s="551"/>
      <c r="B15" s="554"/>
      <c r="C15" s="561"/>
      <c r="D15" s="104" t="s">
        <v>8</v>
      </c>
      <c r="E15" s="59" t="s">
        <v>192</v>
      </c>
      <c r="F15" s="102" t="s">
        <v>74</v>
      </c>
      <c r="G15" s="561"/>
      <c r="H15" s="60">
        <v>10</v>
      </c>
      <c r="I15" s="99" t="s">
        <v>103</v>
      </c>
      <c r="J15" s="130">
        <v>10</v>
      </c>
      <c r="K15" s="180">
        <f>'Kemasukan Data'!F97</f>
        <v>17</v>
      </c>
      <c r="L15" s="170">
        <f t="shared" si="0"/>
        <v>1.05</v>
      </c>
      <c r="M15" s="192">
        <f>(G13/100)*(H15/100)*M11</f>
        <v>1.05</v>
      </c>
      <c r="O15" s="151"/>
    </row>
    <row r="16" spans="1:15" s="53" customFormat="1" ht="81" customHeight="1" x14ac:dyDescent="0.3">
      <c r="A16" s="551"/>
      <c r="B16" s="554"/>
      <c r="C16" s="561"/>
      <c r="D16" s="349" t="s">
        <v>275</v>
      </c>
      <c r="E16" s="59" t="s">
        <v>241</v>
      </c>
      <c r="F16" s="61" t="s">
        <v>201</v>
      </c>
      <c r="G16" s="561"/>
      <c r="H16" s="60">
        <v>10</v>
      </c>
      <c r="I16" s="93" t="s">
        <v>1</v>
      </c>
      <c r="J16" s="382">
        <v>0.8</v>
      </c>
      <c r="K16" s="181">
        <f>IFERROR(('Kemasukan Data'!F130/('Kemasukan Data'!F129)),0)</f>
        <v>0.69444444444444442</v>
      </c>
      <c r="L16" s="170">
        <f t="shared" si="0"/>
        <v>0.91145833333333326</v>
      </c>
      <c r="M16" s="192">
        <f>(G13/100)*(H16/100)*M11</f>
        <v>1.05</v>
      </c>
      <c r="O16" s="151"/>
    </row>
    <row r="17" spans="1:19" s="67" customFormat="1" ht="196.5" customHeight="1" x14ac:dyDescent="0.3">
      <c r="A17" s="551"/>
      <c r="B17" s="554"/>
      <c r="C17" s="561"/>
      <c r="D17" s="56" t="s">
        <v>276</v>
      </c>
      <c r="E17" s="128" t="s">
        <v>193</v>
      </c>
      <c r="F17" s="129" t="s">
        <v>104</v>
      </c>
      <c r="G17" s="561"/>
      <c r="H17" s="60">
        <v>10</v>
      </c>
      <c r="I17" s="127" t="s">
        <v>21</v>
      </c>
      <c r="J17" s="383">
        <v>25</v>
      </c>
      <c r="K17" s="180">
        <f>IFERROR(('Kemasukan Data'!F131)/('Kemasukan Data'!F69),0)</f>
        <v>61.124694376528119</v>
      </c>
      <c r="L17" s="170">
        <f t="shared" si="0"/>
        <v>1.05</v>
      </c>
      <c r="M17" s="192">
        <f>(G13/100)*(H17/100)*M11</f>
        <v>1.05</v>
      </c>
      <c r="N17" s="374"/>
      <c r="O17" s="151"/>
    </row>
    <row r="18" spans="1:19" s="67" customFormat="1" ht="196.5" customHeight="1" x14ac:dyDescent="0.3">
      <c r="A18" s="551"/>
      <c r="B18" s="554"/>
      <c r="C18" s="561"/>
      <c r="D18" s="349" t="s">
        <v>22</v>
      </c>
      <c r="E18" s="59" t="s">
        <v>240</v>
      </c>
      <c r="F18" s="61" t="s">
        <v>63</v>
      </c>
      <c r="G18" s="561"/>
      <c r="H18" s="130">
        <v>15</v>
      </c>
      <c r="I18" s="102" t="s">
        <v>1</v>
      </c>
      <c r="J18" s="382">
        <v>0.1</v>
      </c>
      <c r="K18" s="181">
        <f>IFERROR(('Kemasukan Data'!F132/('Kemasukan Data'!F129)),0)</f>
        <v>2.7777777777777776E-2</v>
      </c>
      <c r="L18" s="170">
        <f>IF(K18&lt;=J18, (K18/J18)*(M18), M18)</f>
        <v>0.43749999999999994</v>
      </c>
      <c r="M18" s="192">
        <f>(G13/100)*(H18/100)*M11</f>
        <v>1.575</v>
      </c>
      <c r="N18" s="374"/>
      <c r="O18" s="151"/>
    </row>
    <row r="19" spans="1:19" s="67" customFormat="1" ht="70.5" customHeight="1" x14ac:dyDescent="0.3">
      <c r="A19" s="551"/>
      <c r="B19" s="554"/>
      <c r="C19" s="561"/>
      <c r="D19" s="56" t="s">
        <v>117</v>
      </c>
      <c r="E19" s="128" t="s">
        <v>155</v>
      </c>
      <c r="F19" s="129" t="s">
        <v>199</v>
      </c>
      <c r="G19" s="561"/>
      <c r="H19" s="130">
        <v>0</v>
      </c>
      <c r="I19" s="127" t="s">
        <v>200</v>
      </c>
      <c r="J19" s="130">
        <v>0.35</v>
      </c>
      <c r="K19" s="180">
        <f>IFERROR('Kemasukan Data'!F133/('Kemasukan Data'!F69),0)</f>
        <v>1.5656479217603914</v>
      </c>
      <c r="L19" s="170">
        <f t="shared" si="0"/>
        <v>0</v>
      </c>
      <c r="M19" s="192">
        <f>(G13/100)*(H19/100)*M11</f>
        <v>0</v>
      </c>
      <c r="O19" s="151"/>
    </row>
    <row r="20" spans="1:19" s="67" customFormat="1" ht="70.5" customHeight="1" x14ac:dyDescent="0.3">
      <c r="A20" s="551"/>
      <c r="B20" s="554"/>
      <c r="C20" s="561"/>
      <c r="D20" s="56" t="s">
        <v>135</v>
      </c>
      <c r="E20" s="128" t="s">
        <v>156</v>
      </c>
      <c r="F20" s="129" t="s">
        <v>1</v>
      </c>
      <c r="G20" s="561"/>
      <c r="H20" s="130">
        <v>10</v>
      </c>
      <c r="I20" s="127" t="s">
        <v>1</v>
      </c>
      <c r="J20" s="382">
        <v>0.1</v>
      </c>
      <c r="K20" s="328">
        <f>IFERROR('Kemasukan Data'!F134/('Kemasukan Data'!F69),0)</f>
        <v>0.35696821515892418</v>
      </c>
      <c r="L20" s="170">
        <f t="shared" si="0"/>
        <v>1.05</v>
      </c>
      <c r="M20" s="192">
        <f>(G13/100)*(H20/100)*M11</f>
        <v>1.05</v>
      </c>
      <c r="O20" s="151"/>
    </row>
    <row r="21" spans="1:19" s="53" customFormat="1" ht="79.5" customHeight="1" x14ac:dyDescent="0.3">
      <c r="A21" s="551"/>
      <c r="B21" s="554"/>
      <c r="C21" s="561"/>
      <c r="D21" s="207" t="s">
        <v>183</v>
      </c>
      <c r="E21" s="50" t="s">
        <v>55</v>
      </c>
      <c r="F21" s="102" t="s">
        <v>1</v>
      </c>
      <c r="G21" s="561"/>
      <c r="H21" s="102">
        <v>10</v>
      </c>
      <c r="I21" s="93" t="s">
        <v>1</v>
      </c>
      <c r="J21" s="384">
        <v>0.05</v>
      </c>
      <c r="K21" s="181">
        <f>IFERROR(('Kemasukan Data'!F136/'Kemasukan Data'!F135),0)</f>
        <v>8.670002448797734E-4</v>
      </c>
      <c r="L21" s="170">
        <f>IF(K21&lt;=J21, (K21/J21)*(M21), M21)</f>
        <v>1.8207005142475238E-2</v>
      </c>
      <c r="M21" s="192">
        <f>(G13/100)*(H21/100)*M11</f>
        <v>1.05</v>
      </c>
      <c r="O21" s="151"/>
    </row>
    <row r="22" spans="1:19" s="53" customFormat="1" ht="96" customHeight="1" x14ac:dyDescent="0.3">
      <c r="A22" s="551"/>
      <c r="B22" s="554"/>
      <c r="C22" s="561"/>
      <c r="D22" s="207" t="s">
        <v>184</v>
      </c>
      <c r="E22" s="50" t="s">
        <v>194</v>
      </c>
      <c r="F22" s="102" t="s">
        <v>52</v>
      </c>
      <c r="G22" s="561"/>
      <c r="H22" s="102">
        <v>10</v>
      </c>
      <c r="I22" s="102" t="s">
        <v>53</v>
      </c>
      <c r="J22" s="385">
        <v>4</v>
      </c>
      <c r="K22" s="182">
        <f>IFERROR((SUM('Kemasukan Data'!F54,'Kemasukan Data'!F56,'Kemasukan Data'!F59)/'Kemasukan Data'!F137),0)</f>
        <v>4.6500000000000004</v>
      </c>
      <c r="L22" s="170">
        <f>IF(AND(K22&lt;=J22,K22&gt;0),M22,           IF(AND(K22&gt;J22,K22&lt;=12),((M22+(K22-J22)*(-M22/8))),         0))</f>
        <v>0.96468750000000003</v>
      </c>
      <c r="M22" s="192">
        <f>(G13/100)*(H22/100)*M11</f>
        <v>1.05</v>
      </c>
      <c r="O22" s="151"/>
    </row>
    <row r="23" spans="1:19" s="67" customFormat="1" ht="79.5" customHeight="1" x14ac:dyDescent="0.3">
      <c r="A23" s="551"/>
      <c r="B23" s="563"/>
      <c r="C23" s="562"/>
      <c r="D23" s="56" t="s">
        <v>185</v>
      </c>
      <c r="E23" s="57" t="s">
        <v>121</v>
      </c>
      <c r="F23" s="127" t="s">
        <v>1</v>
      </c>
      <c r="G23" s="562"/>
      <c r="H23" s="127">
        <v>5</v>
      </c>
      <c r="I23" s="127" t="s">
        <v>1</v>
      </c>
      <c r="J23" s="384">
        <v>0.6</v>
      </c>
      <c r="K23" s="181">
        <f>IFERROR(('Kemasukan Data'!F138/'Kemasukan Data'!F69),0)</f>
        <v>0.61613691931540338</v>
      </c>
      <c r="L23" s="170">
        <f t="shared" si="0"/>
        <v>0.52500000000000002</v>
      </c>
      <c r="M23" s="192">
        <f>(G13/100)*(H23/100)*M11</f>
        <v>0.52500000000000002</v>
      </c>
      <c r="O23" s="151"/>
    </row>
    <row r="24" spans="1:19" s="67" customFormat="1" ht="82.5" customHeight="1" x14ac:dyDescent="0.3">
      <c r="A24" s="551"/>
      <c r="B24" s="570">
        <v>2.2000000000000002</v>
      </c>
      <c r="C24" s="566" t="s">
        <v>118</v>
      </c>
      <c r="D24" s="56" t="s">
        <v>9</v>
      </c>
      <c r="E24" s="57" t="s">
        <v>195</v>
      </c>
      <c r="F24" s="127" t="s">
        <v>52</v>
      </c>
      <c r="G24" s="568">
        <v>10</v>
      </c>
      <c r="H24" s="127">
        <v>40</v>
      </c>
      <c r="I24" s="127" t="s">
        <v>53</v>
      </c>
      <c r="J24" s="386" t="s">
        <v>150</v>
      </c>
      <c r="K24" s="182">
        <f>IFERROR(('Kemasukan Data'!F69/'Kemasukan Data'!F142),0)</f>
        <v>818</v>
      </c>
      <c r="L24" s="170">
        <f>IF(K24=0, 0, IF(K24&gt;3000, 0, IF(K24&gt;2000, -(0.001)*(K24)+3, M24)))</f>
        <v>1.4000000000000004</v>
      </c>
      <c r="M24" s="192">
        <f>(G24/100)*(H24/100)*M11</f>
        <v>1.4000000000000004</v>
      </c>
      <c r="O24" s="151"/>
    </row>
    <row r="25" spans="1:19" s="67" customFormat="1" ht="108.75" customHeight="1" x14ac:dyDescent="0.3">
      <c r="A25" s="551"/>
      <c r="B25" s="571"/>
      <c r="C25" s="567"/>
      <c r="D25" s="56" t="s">
        <v>119</v>
      </c>
      <c r="E25" s="57" t="s">
        <v>196</v>
      </c>
      <c r="F25" s="127" t="s">
        <v>54</v>
      </c>
      <c r="G25" s="569"/>
      <c r="H25" s="127">
        <v>60</v>
      </c>
      <c r="I25" s="127" t="s">
        <v>54</v>
      </c>
      <c r="J25" s="369">
        <v>5</v>
      </c>
      <c r="K25" s="183">
        <f>'Kemasukan Data'!F139</f>
        <v>5</v>
      </c>
      <c r="L25" s="170">
        <f>IF(K25&lt;=J25, (K25/J25)*(M25), M25)</f>
        <v>2.1</v>
      </c>
      <c r="M25" s="192">
        <f>(G24/100)*(H25/100)*M11</f>
        <v>2.1</v>
      </c>
      <c r="O25" s="151"/>
    </row>
    <row r="26" spans="1:19" s="53" customFormat="1" ht="91.5" customHeight="1" x14ac:dyDescent="0.3">
      <c r="A26" s="551"/>
      <c r="B26" s="556">
        <v>2.2999999999999998</v>
      </c>
      <c r="C26" s="556" t="s">
        <v>56</v>
      </c>
      <c r="D26" s="104" t="s">
        <v>10</v>
      </c>
      <c r="E26" s="57" t="s">
        <v>138</v>
      </c>
      <c r="F26" s="51" t="s">
        <v>1</v>
      </c>
      <c r="G26" s="564">
        <v>50</v>
      </c>
      <c r="H26" s="360">
        <v>10</v>
      </c>
      <c r="I26" s="51" t="s">
        <v>1</v>
      </c>
      <c r="J26" s="384">
        <v>0.7</v>
      </c>
      <c r="K26" s="181">
        <f>IFERROR(('Kemasukan Data'!F143/'Kemasukan Data'!F141),0)</f>
        <v>0.71250000000000002</v>
      </c>
      <c r="L26" s="170">
        <f>IF(K26&lt;=J26, (K26/J26)*(M26), M26)</f>
        <v>1.75</v>
      </c>
      <c r="M26" s="192">
        <f>(G26/100)*(H26/100)*M11</f>
        <v>1.75</v>
      </c>
      <c r="O26" s="151"/>
    </row>
    <row r="27" spans="1:19" s="67" customFormat="1" ht="80.25" customHeight="1" x14ac:dyDescent="0.3">
      <c r="A27" s="551"/>
      <c r="B27" s="557"/>
      <c r="C27" s="557"/>
      <c r="D27" s="56" t="s">
        <v>67</v>
      </c>
      <c r="E27" s="57" t="s">
        <v>136</v>
      </c>
      <c r="F27" s="127" t="s">
        <v>1</v>
      </c>
      <c r="G27" s="565"/>
      <c r="H27" s="132">
        <v>5</v>
      </c>
      <c r="I27" s="127" t="s">
        <v>1</v>
      </c>
      <c r="J27" s="384">
        <v>0.7</v>
      </c>
      <c r="K27" s="181">
        <f>IFERROR(('Kemasukan Data'!F141/'Kemasukan Data'!F140),0)</f>
        <v>0.56338028169014087</v>
      </c>
      <c r="L27" s="170">
        <f>IF(K27&lt;=J27, (K27/J27)*(M27), M27)</f>
        <v>0.70422535211267612</v>
      </c>
      <c r="M27" s="192">
        <f>(G26/100)*(H27/100)*M11</f>
        <v>0.875</v>
      </c>
      <c r="O27" s="151"/>
    </row>
    <row r="28" spans="1:19" s="53" customFormat="1" ht="75.75" customHeight="1" x14ac:dyDescent="0.3">
      <c r="A28" s="551"/>
      <c r="B28" s="557"/>
      <c r="C28" s="557"/>
      <c r="D28" s="104" t="s">
        <v>68</v>
      </c>
      <c r="E28" s="57" t="s">
        <v>137</v>
      </c>
      <c r="F28" s="99" t="s">
        <v>52</v>
      </c>
      <c r="G28" s="565"/>
      <c r="H28" s="360">
        <v>10</v>
      </c>
      <c r="I28" s="99" t="s">
        <v>53</v>
      </c>
      <c r="J28" s="372" t="s">
        <v>106</v>
      </c>
      <c r="K28" s="182">
        <f>IFERROR(('Kemasukan Data'!F69/'Kemasukan Data'!F141),0)</f>
        <v>10.225</v>
      </c>
      <c r="L28" s="170">
        <f>IF(AND(K28&lt;=15,K28&gt;=10),M28,   IF(AND(K28&lt;10,K28&gt;=0),((M28/10)*K28),     IF(AND(K28&gt;15,K28&lt;=30),((M28+(K28-15)*(-M28/15))),   0)))</f>
        <v>1.75</v>
      </c>
      <c r="M28" s="192">
        <f>(G26/100)*(H28/100)*M11</f>
        <v>1.75</v>
      </c>
      <c r="O28" s="151"/>
    </row>
    <row r="29" spans="1:19" s="53" customFormat="1" ht="94.5" customHeight="1" x14ac:dyDescent="0.3">
      <c r="A29" s="551"/>
      <c r="B29" s="557"/>
      <c r="C29" s="557"/>
      <c r="D29" s="104" t="s">
        <v>69</v>
      </c>
      <c r="E29" s="57" t="s">
        <v>242</v>
      </c>
      <c r="F29" s="51" t="s">
        <v>1</v>
      </c>
      <c r="G29" s="565"/>
      <c r="H29" s="360">
        <v>10</v>
      </c>
      <c r="I29" s="51" t="s">
        <v>1</v>
      </c>
      <c r="J29" s="384">
        <v>0.5</v>
      </c>
      <c r="K29" s="172">
        <f>IFERROR(('Kemasukan Data'!F144)/('Kemasukan Data'!F141),0)</f>
        <v>0.71250000000000002</v>
      </c>
      <c r="L29" s="170">
        <f t="shared" ref="L29:L38" si="1">IF(K29&lt;=J29, (K29/J29)*(M29), M29)</f>
        <v>1.75</v>
      </c>
      <c r="M29" s="192">
        <f>(G26/100)*(H29/100)*M11</f>
        <v>1.75</v>
      </c>
      <c r="O29" s="151"/>
    </row>
    <row r="30" spans="1:19" s="53" customFormat="1" ht="123" customHeight="1" x14ac:dyDescent="0.3">
      <c r="A30" s="551"/>
      <c r="B30" s="557"/>
      <c r="C30" s="557"/>
      <c r="D30" s="104" t="s">
        <v>70</v>
      </c>
      <c r="E30" s="57" t="s">
        <v>151</v>
      </c>
      <c r="F30" s="51" t="s">
        <v>1</v>
      </c>
      <c r="G30" s="565"/>
      <c r="H30" s="360">
        <v>10</v>
      </c>
      <c r="I30" s="51" t="s">
        <v>1</v>
      </c>
      <c r="J30" s="384">
        <v>0.2</v>
      </c>
      <c r="K30" s="172">
        <f>IFERROR(('Kemasukan Data'!F145)/('Kemasukan Data'!F141),0)</f>
        <v>1.2500000000000001E-2</v>
      </c>
      <c r="L30" s="170">
        <f t="shared" si="1"/>
        <v>0.109375</v>
      </c>
      <c r="M30" s="192">
        <f>(G26/100)*(H30/100)*M11</f>
        <v>1.75</v>
      </c>
      <c r="O30" s="151"/>
    </row>
    <row r="31" spans="1:19" s="67" customFormat="1" ht="83.25" customHeight="1" x14ac:dyDescent="0.3">
      <c r="A31" s="551"/>
      <c r="B31" s="557"/>
      <c r="C31" s="557"/>
      <c r="D31" s="56" t="s">
        <v>71</v>
      </c>
      <c r="E31" s="57" t="s">
        <v>244</v>
      </c>
      <c r="F31" s="127" t="s">
        <v>16</v>
      </c>
      <c r="G31" s="565"/>
      <c r="H31" s="132">
        <v>10</v>
      </c>
      <c r="I31" s="127" t="s">
        <v>3</v>
      </c>
      <c r="J31" s="372">
        <v>10</v>
      </c>
      <c r="K31" s="174">
        <f>IFERROR(('Kemasukan Data'!F146)/('Kemasukan Data'!F141),0)</f>
        <v>3.7625000000000002</v>
      </c>
      <c r="L31" s="170">
        <f t="shared" si="1"/>
        <v>0.65843750000000001</v>
      </c>
      <c r="M31" s="192">
        <f>(G26/100)*(H31/100)*M11</f>
        <v>1.75</v>
      </c>
      <c r="O31" s="151"/>
      <c r="S31" s="133"/>
    </row>
    <row r="32" spans="1:19" s="53" customFormat="1" ht="83.25" customHeight="1" x14ac:dyDescent="0.3">
      <c r="A32" s="551"/>
      <c r="B32" s="557"/>
      <c r="C32" s="557"/>
      <c r="D32" s="104" t="s">
        <v>72</v>
      </c>
      <c r="E32" s="50" t="s">
        <v>243</v>
      </c>
      <c r="F32" s="102" t="s">
        <v>76</v>
      </c>
      <c r="G32" s="565"/>
      <c r="H32" s="360">
        <v>10</v>
      </c>
      <c r="I32" s="102" t="s">
        <v>103</v>
      </c>
      <c r="J32" s="372">
        <v>10</v>
      </c>
      <c r="K32" s="184">
        <f>'Kemasukan Data'!F147</f>
        <v>41</v>
      </c>
      <c r="L32" s="170">
        <f t="shared" si="1"/>
        <v>1.75</v>
      </c>
      <c r="M32" s="192">
        <f>(G26/100)*(H32/100)*M11</f>
        <v>1.75</v>
      </c>
      <c r="O32" s="151"/>
      <c r="S32" s="106"/>
    </row>
    <row r="33" spans="1:19" s="67" customFormat="1" ht="77.25" customHeight="1" x14ac:dyDescent="0.3">
      <c r="A33" s="551"/>
      <c r="B33" s="557"/>
      <c r="C33" s="557"/>
      <c r="D33" s="56" t="s">
        <v>140</v>
      </c>
      <c r="E33" s="57" t="s">
        <v>245</v>
      </c>
      <c r="F33" s="127" t="s">
        <v>76</v>
      </c>
      <c r="G33" s="565"/>
      <c r="H33" s="132">
        <v>5</v>
      </c>
      <c r="I33" s="127" t="s">
        <v>103</v>
      </c>
      <c r="J33" s="372">
        <v>5</v>
      </c>
      <c r="K33" s="184">
        <f>'Kemasukan Data'!F148</f>
        <v>14</v>
      </c>
      <c r="L33" s="170">
        <f t="shared" si="1"/>
        <v>0.875</v>
      </c>
      <c r="M33" s="192">
        <f>(G26/100)*(H33/100)*M11</f>
        <v>0.875</v>
      </c>
      <c r="O33" s="151"/>
      <c r="S33" s="133"/>
    </row>
    <row r="34" spans="1:19" s="53" customFormat="1" ht="70.5" customHeight="1" x14ac:dyDescent="0.3">
      <c r="A34" s="551"/>
      <c r="B34" s="557"/>
      <c r="C34" s="557"/>
      <c r="D34" s="131" t="s">
        <v>141</v>
      </c>
      <c r="E34" s="356" t="s">
        <v>291</v>
      </c>
      <c r="F34" s="109" t="s">
        <v>1</v>
      </c>
      <c r="G34" s="565"/>
      <c r="H34" s="358">
        <v>10</v>
      </c>
      <c r="I34" s="204" t="s">
        <v>1</v>
      </c>
      <c r="J34" s="161">
        <v>0.2</v>
      </c>
      <c r="K34" s="175">
        <f>IFERROR(('Kemasukan Data'!F149)/('Kemasukan Data'!F141),0)</f>
        <v>0.51249999999999996</v>
      </c>
      <c r="L34" s="190">
        <f t="shared" si="1"/>
        <v>1.75</v>
      </c>
      <c r="M34" s="194">
        <f>(G26/100)*(H34/100)*M11</f>
        <v>1.75</v>
      </c>
      <c r="O34" s="151"/>
    </row>
    <row r="35" spans="1:19" s="67" customFormat="1" ht="69" x14ac:dyDescent="0.3">
      <c r="A35" s="152"/>
      <c r="B35" s="557"/>
      <c r="C35" s="557"/>
      <c r="D35" s="153" t="s">
        <v>142</v>
      </c>
      <c r="E35" s="339" t="s">
        <v>246</v>
      </c>
      <c r="F35" s="148" t="s">
        <v>76</v>
      </c>
      <c r="G35" s="565"/>
      <c r="H35" s="149">
        <v>5</v>
      </c>
      <c r="I35" s="149" t="s">
        <v>103</v>
      </c>
      <c r="J35" s="387">
        <v>2</v>
      </c>
      <c r="K35" s="185">
        <f>'Kemasukan Data'!F150</f>
        <v>0</v>
      </c>
      <c r="L35" s="190">
        <f t="shared" si="1"/>
        <v>0</v>
      </c>
      <c r="M35" s="192">
        <f>(G26/100)*(H35/100)*M11</f>
        <v>0.875</v>
      </c>
      <c r="O35" s="151"/>
    </row>
    <row r="36" spans="1:19" s="67" customFormat="1" ht="86.25" customHeight="1" x14ac:dyDescent="0.3">
      <c r="A36" s="154"/>
      <c r="B36" s="557"/>
      <c r="C36" s="557"/>
      <c r="D36" s="155" t="s">
        <v>143</v>
      </c>
      <c r="E36" s="62" t="s">
        <v>247</v>
      </c>
      <c r="F36" s="127" t="s">
        <v>1</v>
      </c>
      <c r="G36" s="565"/>
      <c r="H36" s="132">
        <v>5</v>
      </c>
      <c r="I36" s="132" t="s">
        <v>1</v>
      </c>
      <c r="J36" s="388">
        <v>0.5</v>
      </c>
      <c r="K36" s="172">
        <f>IFERROR(('Kemasukan Data'!F151)/('Kemasukan Data'!F141),0)</f>
        <v>7.4999999999999997E-2</v>
      </c>
      <c r="L36" s="190">
        <f t="shared" si="1"/>
        <v>0.13125000000000001</v>
      </c>
      <c r="M36" s="192">
        <f>(G26/100)*(H36/100)*M11</f>
        <v>0.875</v>
      </c>
      <c r="O36" s="151"/>
    </row>
    <row r="37" spans="1:19" s="67" customFormat="1" ht="91.5" customHeight="1" x14ac:dyDescent="0.3">
      <c r="A37" s="154"/>
      <c r="B37" s="557"/>
      <c r="C37" s="557"/>
      <c r="D37" s="153" t="s">
        <v>144</v>
      </c>
      <c r="E37" s="147" t="s">
        <v>149</v>
      </c>
      <c r="F37" s="148" t="s">
        <v>1</v>
      </c>
      <c r="G37" s="565"/>
      <c r="H37" s="149">
        <v>10</v>
      </c>
      <c r="I37" s="208" t="s">
        <v>1</v>
      </c>
      <c r="J37" s="161">
        <v>0.1</v>
      </c>
      <c r="K37" s="175">
        <f>IFERROR(('Kemasukan Data'!F152)/('Kemasukan Data'!F141),0)</f>
        <v>0.36249999999999999</v>
      </c>
      <c r="L37" s="190">
        <f t="shared" si="1"/>
        <v>1.75</v>
      </c>
      <c r="M37" s="195">
        <f>(G26/100)*(H37/100)*M11</f>
        <v>1.75</v>
      </c>
      <c r="O37" s="151"/>
    </row>
    <row r="38" spans="1:19" s="67" customFormat="1" ht="114" customHeight="1" thickBot="1" x14ac:dyDescent="0.35">
      <c r="A38" s="154"/>
      <c r="B38" s="162">
        <v>2.4</v>
      </c>
      <c r="C38" s="156" t="s">
        <v>157</v>
      </c>
      <c r="D38" s="162" t="s">
        <v>139</v>
      </c>
      <c r="E38" s="165" t="s">
        <v>197</v>
      </c>
      <c r="F38" s="157" t="s">
        <v>158</v>
      </c>
      <c r="G38" s="157">
        <v>10</v>
      </c>
      <c r="H38" s="157">
        <v>100</v>
      </c>
      <c r="I38" s="157" t="s">
        <v>162</v>
      </c>
      <c r="J38" s="389">
        <v>20000</v>
      </c>
      <c r="K38" s="209">
        <f>SUM('Kemasukan Data'!F153:F156)</f>
        <v>183757.56</v>
      </c>
      <c r="L38" s="191">
        <f t="shared" si="1"/>
        <v>3.5</v>
      </c>
      <c r="M38" s="196">
        <f>(G38/100)*(H38/100)*M11</f>
        <v>3.5</v>
      </c>
      <c r="O38" s="151"/>
    </row>
    <row r="39" spans="1:19" s="53" customFormat="1" ht="19.5" customHeight="1" thickBot="1" x14ac:dyDescent="0.35">
      <c r="A39" s="539" t="s">
        <v>62</v>
      </c>
      <c r="B39" s="540"/>
      <c r="C39" s="540"/>
      <c r="D39" s="540"/>
      <c r="E39" s="540"/>
      <c r="F39" s="540"/>
      <c r="G39" s="540"/>
      <c r="H39" s="540"/>
      <c r="I39" s="540"/>
      <c r="J39" s="540"/>
      <c r="K39" s="541"/>
      <c r="L39" s="167">
        <f>SUM(L13:L38)</f>
        <v>28.085140690588485</v>
      </c>
      <c r="M39" s="176">
        <f>SUM(M13:M38)</f>
        <v>35</v>
      </c>
    </row>
    <row r="40" spans="1:19" x14ac:dyDescent="0.3">
      <c r="M40" s="107"/>
    </row>
  </sheetData>
  <sheetProtection password="CEE9" sheet="1" objects="1" scenarios="1"/>
  <mergeCells count="14">
    <mergeCell ref="A11:L11"/>
    <mergeCell ref="A12:B12"/>
    <mergeCell ref="D12:E12"/>
    <mergeCell ref="A39:K39"/>
    <mergeCell ref="A13:A34"/>
    <mergeCell ref="C13:C23"/>
    <mergeCell ref="B13:B23"/>
    <mergeCell ref="C26:C37"/>
    <mergeCell ref="B26:B37"/>
    <mergeCell ref="G26:G37"/>
    <mergeCell ref="G13:G23"/>
    <mergeCell ref="C24:C25"/>
    <mergeCell ref="G24:G25"/>
    <mergeCell ref="B24:B25"/>
  </mergeCells>
  <printOptions horizontalCentered="1" verticalCentered="1"/>
  <pageMargins left="0.74803149606299213" right="0.74803149606299213" top="0.43307086614173229" bottom="0.35433070866141736" header="0.31496062992125984" footer="0.31496062992125984"/>
  <pageSetup paperSize="9" scale="70" orientation="landscape" horizontalDpi="300" r:id="rId1"/>
  <ignoredErrors>
    <ignoredError sqref="M19 L2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00"/>
  <sheetViews>
    <sheetView zoomScale="115" zoomScaleNormal="115" zoomScalePageLayoutView="60" workbookViewId="0">
      <pane ySplit="9" topLeftCell="A19" activePane="bottomLeft" state="frozen"/>
      <selection pane="bottomLeft" activeCell="O16" sqref="O16"/>
    </sheetView>
  </sheetViews>
  <sheetFormatPr defaultColWidth="9.109375" defaultRowHeight="15" customHeight="1" x14ac:dyDescent="0.35"/>
  <cols>
    <col min="1" max="1" width="2.109375" style="12" customWidth="1"/>
    <col min="2" max="2" width="4.109375" style="12" customWidth="1"/>
    <col min="3" max="3" width="13.5546875" style="13" customWidth="1"/>
    <col min="4" max="4" width="5" style="13" customWidth="1"/>
    <col min="5" max="5" width="15.6640625" style="12" customWidth="1"/>
    <col min="6" max="6" width="23" style="12" customWidth="1"/>
    <col min="7" max="8" width="9.109375" style="12" customWidth="1"/>
    <col min="9" max="9" width="6.88671875" style="12" customWidth="1"/>
    <col min="10" max="10" width="9.6640625" style="12" bestFit="1" customWidth="1"/>
    <col min="11" max="12" width="9.109375" style="14" customWidth="1"/>
    <col min="13" max="13" width="9.5546875" style="16" bestFit="1" customWidth="1"/>
    <col min="14" max="14" width="11.109375" style="12" customWidth="1"/>
    <col min="15" max="15" width="9.33203125" style="12" bestFit="1" customWidth="1"/>
    <col min="16" max="16384" width="9.109375" style="12"/>
  </cols>
  <sheetData>
    <row r="1" spans="1:15" s="23" customFormat="1" x14ac:dyDescent="0.25">
      <c r="A1" s="274"/>
      <c r="B1" s="275"/>
      <c r="C1" s="275"/>
      <c r="D1" s="275"/>
      <c r="E1" s="275"/>
      <c r="F1" s="275"/>
      <c r="G1" s="275"/>
      <c r="H1" s="275"/>
      <c r="I1" s="275"/>
      <c r="J1" s="275"/>
      <c r="K1" s="275"/>
      <c r="L1" s="275"/>
      <c r="M1" s="277"/>
    </row>
    <row r="2" spans="1:15" s="23" customFormat="1" x14ac:dyDescent="0.25">
      <c r="A2" s="278"/>
      <c r="B2" s="279"/>
      <c r="C2" s="279"/>
      <c r="D2" s="279"/>
      <c r="E2" s="279"/>
      <c r="F2" s="279"/>
      <c r="G2" s="279"/>
      <c r="H2" s="279"/>
      <c r="I2" s="279"/>
      <c r="J2" s="279"/>
      <c r="K2" s="279"/>
      <c r="L2" s="279"/>
      <c r="M2" s="281"/>
    </row>
    <row r="3" spans="1:15" s="23" customFormat="1" x14ac:dyDescent="0.25">
      <c r="A3" s="278"/>
      <c r="B3" s="279"/>
      <c r="C3" s="279"/>
      <c r="D3" s="279"/>
      <c r="E3" s="279"/>
      <c r="F3" s="279"/>
      <c r="G3" s="279"/>
      <c r="H3" s="279"/>
      <c r="I3" s="279"/>
      <c r="J3" s="279"/>
      <c r="K3" s="279"/>
      <c r="L3" s="279"/>
      <c r="M3" s="281"/>
    </row>
    <row r="4" spans="1:15" s="23" customFormat="1" x14ac:dyDescent="0.25">
      <c r="A4" s="278"/>
      <c r="B4" s="279"/>
      <c r="C4" s="279"/>
      <c r="D4" s="279"/>
      <c r="E4" s="279"/>
      <c r="F4" s="279"/>
      <c r="G4" s="279"/>
      <c r="H4" s="279"/>
      <c r="I4" s="279"/>
      <c r="J4" s="279"/>
      <c r="K4" s="279"/>
      <c r="L4" s="279"/>
      <c r="M4" s="281"/>
    </row>
    <row r="5" spans="1:15" s="23" customFormat="1" x14ac:dyDescent="0.25">
      <c r="A5" s="278"/>
      <c r="B5" s="279"/>
      <c r="C5" s="279"/>
      <c r="D5" s="279"/>
      <c r="E5" s="279"/>
      <c r="F5" s="279"/>
      <c r="G5" s="279"/>
      <c r="H5" s="279"/>
      <c r="I5" s="279"/>
      <c r="J5" s="279"/>
      <c r="K5" s="279"/>
      <c r="L5" s="279"/>
      <c r="M5" s="281"/>
    </row>
    <row r="6" spans="1:15" s="23" customFormat="1" x14ac:dyDescent="0.25">
      <c r="A6" s="278"/>
      <c r="B6" s="279"/>
      <c r="C6" s="279"/>
      <c r="D6" s="279"/>
      <c r="E6" s="279"/>
      <c r="F6" s="279"/>
      <c r="G6" s="279"/>
      <c r="H6" s="279"/>
      <c r="I6" s="279"/>
      <c r="J6" s="279"/>
      <c r="K6" s="279"/>
      <c r="L6" s="279"/>
      <c r="M6" s="281"/>
    </row>
    <row r="7" spans="1:15" s="23" customFormat="1" x14ac:dyDescent="0.25">
      <c r="A7" s="278"/>
      <c r="B7" s="279"/>
      <c r="C7" s="279"/>
      <c r="D7" s="279"/>
      <c r="E7" s="279"/>
      <c r="F7" s="279"/>
      <c r="G7" s="279"/>
      <c r="H7" s="279"/>
      <c r="I7" s="279"/>
      <c r="J7" s="279"/>
      <c r="K7" s="279"/>
      <c r="L7" s="279"/>
      <c r="M7" s="281"/>
    </row>
    <row r="8" spans="1:15" s="23" customFormat="1" x14ac:dyDescent="0.25">
      <c r="A8" s="278"/>
      <c r="B8" s="279"/>
      <c r="C8" s="279"/>
      <c r="D8" s="279"/>
      <c r="E8" s="279"/>
      <c r="F8" s="279"/>
      <c r="G8" s="279"/>
      <c r="H8" s="279"/>
      <c r="I8" s="279"/>
      <c r="J8" s="279"/>
      <c r="K8" s="279"/>
      <c r="L8" s="279"/>
      <c r="M8" s="281"/>
    </row>
    <row r="9" spans="1:15" s="23" customFormat="1" ht="15.75" thickBot="1" x14ac:dyDescent="0.3">
      <c r="A9" s="282"/>
      <c r="B9" s="283"/>
      <c r="C9" s="283"/>
      <c r="D9" s="283"/>
      <c r="E9" s="283"/>
      <c r="F9" s="283"/>
      <c r="G9" s="283"/>
      <c r="H9" s="283"/>
      <c r="I9" s="283"/>
      <c r="J9" s="283"/>
      <c r="K9" s="283"/>
      <c r="L9" s="283"/>
      <c r="M9" s="285"/>
    </row>
    <row r="10" spans="1:15" s="1" customFormat="1" ht="21.75" thickBot="1" x14ac:dyDescent="0.3">
      <c r="A10" s="43"/>
      <c r="B10" s="43"/>
      <c r="C10" s="43"/>
      <c r="D10" s="43"/>
      <c r="E10" s="43"/>
      <c r="F10" s="43"/>
      <c r="G10" s="43"/>
      <c r="H10" s="43"/>
      <c r="I10" s="43"/>
      <c r="J10" s="43"/>
      <c r="K10" s="43"/>
      <c r="L10" s="43"/>
      <c r="M10" s="44"/>
    </row>
    <row r="11" spans="1:15" s="1" customFormat="1" ht="19.5" customHeight="1" thickBot="1" x14ac:dyDescent="0.3">
      <c r="A11" s="572" t="s">
        <v>57</v>
      </c>
      <c r="B11" s="573"/>
      <c r="C11" s="573"/>
      <c r="D11" s="573"/>
      <c r="E11" s="573"/>
      <c r="F11" s="573"/>
      <c r="G11" s="573"/>
      <c r="H11" s="573"/>
      <c r="I11" s="573"/>
      <c r="J11" s="573"/>
      <c r="K11" s="573"/>
      <c r="L11" s="574"/>
      <c r="M11" s="265">
        <f>'Rumusan Markah'!E18</f>
        <v>15</v>
      </c>
      <c r="N11" s="2"/>
      <c r="O11" s="2"/>
    </row>
    <row r="12" spans="1:15" s="1" customFormat="1" ht="27" customHeight="1" x14ac:dyDescent="0.25">
      <c r="A12" s="544" t="s">
        <v>0</v>
      </c>
      <c r="B12" s="545"/>
      <c r="C12" s="98" t="s">
        <v>38</v>
      </c>
      <c r="D12" s="575" t="s">
        <v>49</v>
      </c>
      <c r="E12" s="576"/>
      <c r="F12" s="98" t="s">
        <v>40</v>
      </c>
      <c r="G12" s="98" t="s">
        <v>41</v>
      </c>
      <c r="H12" s="98" t="s">
        <v>50</v>
      </c>
      <c r="I12" s="46" t="s">
        <v>14</v>
      </c>
      <c r="J12" s="228" t="s">
        <v>43</v>
      </c>
      <c r="K12" s="171" t="s">
        <v>15</v>
      </c>
      <c r="L12" s="169" t="s">
        <v>44</v>
      </c>
      <c r="M12" s="193" t="s">
        <v>45</v>
      </c>
      <c r="N12" s="2"/>
      <c r="O12" s="2"/>
    </row>
    <row r="13" spans="1:15" s="17" customFormat="1" ht="140.25" customHeight="1" x14ac:dyDescent="0.3">
      <c r="A13" s="550">
        <v>3</v>
      </c>
      <c r="B13" s="553">
        <v>3.1</v>
      </c>
      <c r="C13" s="556" t="s">
        <v>164</v>
      </c>
      <c r="D13" s="92" t="s">
        <v>11</v>
      </c>
      <c r="E13" s="57" t="s">
        <v>167</v>
      </c>
      <c r="F13" s="206" t="s">
        <v>166</v>
      </c>
      <c r="G13" s="548">
        <v>40</v>
      </c>
      <c r="H13" s="360">
        <v>20</v>
      </c>
      <c r="I13" s="99" t="s">
        <v>54</v>
      </c>
      <c r="J13" s="372">
        <v>4</v>
      </c>
      <c r="K13" s="186">
        <f>'Kemasukan Data'!F162</f>
        <v>4</v>
      </c>
      <c r="L13" s="170">
        <f>IF(K13=0,0,IF(K13=1,M13/4,IF(K13=2,M13/2,IF(K13=3,M13*3/4,IF(K13=4,M13)))))</f>
        <v>1.2000000000000002</v>
      </c>
      <c r="M13" s="192">
        <f>(G13/100)*(H13/100)*M11</f>
        <v>1.2000000000000002</v>
      </c>
      <c r="O13" s="144"/>
    </row>
    <row r="14" spans="1:15" s="17" customFormat="1" ht="82.8" x14ac:dyDescent="0.3">
      <c r="A14" s="551"/>
      <c r="B14" s="554"/>
      <c r="C14" s="557"/>
      <c r="D14" s="206" t="s">
        <v>146</v>
      </c>
      <c r="E14" s="57" t="s">
        <v>188</v>
      </c>
      <c r="F14" s="105" t="s">
        <v>75</v>
      </c>
      <c r="G14" s="549"/>
      <c r="H14" s="360">
        <v>30</v>
      </c>
      <c r="I14" s="102" t="s">
        <v>54</v>
      </c>
      <c r="J14" s="369">
        <v>2</v>
      </c>
      <c r="K14" s="186">
        <f>'Kemasukan Data'!F168</f>
        <v>1</v>
      </c>
      <c r="L14" s="170">
        <f>IF(K14=0,0,IF(K14=1,M14/2,IF(K14=2,M14)))</f>
        <v>0.89999999999999991</v>
      </c>
      <c r="M14" s="192">
        <f>(G13/100)*(H14/100)*M11</f>
        <v>1.7999999999999998</v>
      </c>
      <c r="O14" s="144"/>
    </row>
    <row r="15" spans="1:15" s="17" customFormat="1" ht="82.8" x14ac:dyDescent="0.3">
      <c r="A15" s="551"/>
      <c r="B15" s="554"/>
      <c r="C15" s="557"/>
      <c r="D15" s="206" t="s">
        <v>165</v>
      </c>
      <c r="E15" s="50" t="s">
        <v>163</v>
      </c>
      <c r="F15" s="367" t="s">
        <v>169</v>
      </c>
      <c r="G15" s="549"/>
      <c r="H15" s="360">
        <v>20</v>
      </c>
      <c r="I15" s="102" t="s">
        <v>54</v>
      </c>
      <c r="J15" s="369">
        <v>2</v>
      </c>
      <c r="K15" s="186">
        <f>'Kemasukan Data'!F172</f>
        <v>2</v>
      </c>
      <c r="L15" s="170">
        <f>IF(K15=0,0,IF(K15=1,M15/2,IF(K15=2,M15)))</f>
        <v>1.2000000000000002</v>
      </c>
      <c r="M15" s="192">
        <f>(G13/100)*(H15/100)*M11</f>
        <v>1.2000000000000002</v>
      </c>
      <c r="O15" s="144"/>
    </row>
    <row r="16" spans="1:15" s="17" customFormat="1" ht="69" x14ac:dyDescent="0.3">
      <c r="A16" s="551"/>
      <c r="B16" s="563"/>
      <c r="C16" s="577"/>
      <c r="D16" s="367" t="s">
        <v>302</v>
      </c>
      <c r="E16" s="50" t="s">
        <v>303</v>
      </c>
      <c r="F16" s="413" t="s">
        <v>417</v>
      </c>
      <c r="G16" s="578"/>
      <c r="H16" s="368">
        <v>30</v>
      </c>
      <c r="I16" s="102" t="s">
        <v>54</v>
      </c>
      <c r="J16" s="369">
        <v>2</v>
      </c>
      <c r="K16" s="186">
        <f>'Kemasukan Data'!F176</f>
        <v>1</v>
      </c>
      <c r="L16" s="170">
        <f>IF(K16=0,0,IF(K16=1,M16/2,IF(K16=2,M16)))</f>
        <v>0.89999999999999991</v>
      </c>
      <c r="M16" s="192">
        <f>(G13/100)*(H16/100)*M11</f>
        <v>1.7999999999999998</v>
      </c>
      <c r="O16" s="144"/>
    </row>
    <row r="17" spans="1:15" s="17" customFormat="1" ht="99" customHeight="1" x14ac:dyDescent="0.3">
      <c r="A17" s="551"/>
      <c r="B17" s="58">
        <v>3.2</v>
      </c>
      <c r="C17" s="62" t="s">
        <v>58</v>
      </c>
      <c r="D17" s="206" t="s">
        <v>12</v>
      </c>
      <c r="E17" s="50" t="s">
        <v>122</v>
      </c>
      <c r="F17" s="63" t="s">
        <v>54</v>
      </c>
      <c r="G17" s="102">
        <v>0</v>
      </c>
      <c r="H17" s="360">
        <v>100</v>
      </c>
      <c r="I17" s="51" t="s">
        <v>54</v>
      </c>
      <c r="J17" s="369">
        <v>5</v>
      </c>
      <c r="K17" s="187">
        <f>'Kemasukan Data'!F180</f>
        <v>0</v>
      </c>
      <c r="L17" s="170">
        <f>IF(K17&lt;=J17, (K17/J17)*(M17), M17)</f>
        <v>0</v>
      </c>
      <c r="M17" s="192">
        <f>(G17/100)*(H17/100)*M11</f>
        <v>0</v>
      </c>
      <c r="O17" s="144"/>
    </row>
    <row r="18" spans="1:15" s="134" customFormat="1" ht="54" customHeight="1" x14ac:dyDescent="0.3">
      <c r="A18" s="551"/>
      <c r="B18" s="159">
        <v>3.3</v>
      </c>
      <c r="C18" s="147" t="s">
        <v>125</v>
      </c>
      <c r="D18" s="147" t="s">
        <v>18</v>
      </c>
      <c r="E18" s="160" t="s">
        <v>124</v>
      </c>
      <c r="F18" s="161" t="s">
        <v>54</v>
      </c>
      <c r="G18" s="127">
        <v>25</v>
      </c>
      <c r="H18" s="149">
        <v>100</v>
      </c>
      <c r="I18" s="148" t="s">
        <v>54</v>
      </c>
      <c r="J18" s="370">
        <v>5</v>
      </c>
      <c r="K18" s="187">
        <f>'Kemasukan Data'!F181</f>
        <v>0</v>
      </c>
      <c r="L18" s="170">
        <f>IF(K18&lt;=J18, (K18/J18)*(M18), M18)</f>
        <v>0</v>
      </c>
      <c r="M18" s="192">
        <f>(G18/100)*(H18/100)*M11</f>
        <v>3.75</v>
      </c>
      <c r="O18" s="144"/>
    </row>
    <row r="19" spans="1:15" s="134" customFormat="1" ht="123" customHeight="1" x14ac:dyDescent="0.3">
      <c r="A19" s="551"/>
      <c r="B19" s="203">
        <v>3.4</v>
      </c>
      <c r="C19" s="147" t="s">
        <v>123</v>
      </c>
      <c r="D19" s="147" t="s">
        <v>66</v>
      </c>
      <c r="E19" s="163" t="s">
        <v>248</v>
      </c>
      <c r="F19" s="161" t="s">
        <v>1</v>
      </c>
      <c r="G19" s="205">
        <v>35</v>
      </c>
      <c r="H19" s="149">
        <v>100</v>
      </c>
      <c r="I19" s="148" t="s">
        <v>1</v>
      </c>
      <c r="J19" s="380">
        <v>0.1</v>
      </c>
      <c r="K19" s="327">
        <f>IFERROR('Kemasukan Data'!F182/'Kemasukan Data'!F56,0)</f>
        <v>0.13986013986013987</v>
      </c>
      <c r="L19" s="190">
        <f>IF(K19&lt;=J19, (K19/J19)*(M19), M19)</f>
        <v>5.25</v>
      </c>
      <c r="M19" s="194">
        <f>(G19/100)*(H19/100)*M11</f>
        <v>5.25</v>
      </c>
      <c r="O19" s="144"/>
    </row>
    <row r="20" spans="1:15" s="134" customFormat="1" ht="120.75" customHeight="1" thickBot="1" x14ac:dyDescent="0.35">
      <c r="A20" s="552"/>
      <c r="B20" s="162">
        <v>3.5</v>
      </c>
      <c r="C20" s="156" t="s">
        <v>170</v>
      </c>
      <c r="D20" s="156" t="s">
        <v>145</v>
      </c>
      <c r="E20" s="210" t="s">
        <v>189</v>
      </c>
      <c r="F20" s="211" t="s">
        <v>1</v>
      </c>
      <c r="G20" s="157">
        <v>0</v>
      </c>
      <c r="H20" s="212">
        <v>100</v>
      </c>
      <c r="I20" s="157" t="s">
        <v>1</v>
      </c>
      <c r="J20" s="381">
        <v>1</v>
      </c>
      <c r="K20" s="213">
        <f>IFERROR('Kemasukan Data'!F183/'Kemasukan Data'!C21,0)</f>
        <v>0</v>
      </c>
      <c r="L20" s="190">
        <f>IF(K20&lt;=J20, (K20/J20)*(M20), M20)</f>
        <v>0</v>
      </c>
      <c r="M20" s="196">
        <f>(G20/100)*(H20/100)*M11</f>
        <v>0</v>
      </c>
      <c r="O20" s="144"/>
    </row>
    <row r="21" spans="1:15" s="17" customFormat="1" ht="18.600000000000001" thickBot="1" x14ac:dyDescent="0.35">
      <c r="A21" s="539" t="s">
        <v>64</v>
      </c>
      <c r="B21" s="540"/>
      <c r="C21" s="540"/>
      <c r="D21" s="540"/>
      <c r="E21" s="540"/>
      <c r="F21" s="540"/>
      <c r="G21" s="540"/>
      <c r="H21" s="540"/>
      <c r="I21" s="540"/>
      <c r="J21" s="540"/>
      <c r="K21" s="541"/>
      <c r="L21" s="167">
        <f>SUM(L13:L20)</f>
        <v>9.4499999999999993</v>
      </c>
      <c r="M21" s="176">
        <f>SUM(M13:M20)</f>
        <v>15</v>
      </c>
    </row>
    <row r="22" spans="1:15" s="17" customFormat="1" ht="19.5" customHeight="1" x14ac:dyDescent="0.3">
      <c r="A22" s="3"/>
      <c r="B22" s="3"/>
      <c r="C22" s="4"/>
      <c r="D22" s="4"/>
      <c r="E22" s="4"/>
      <c r="F22" s="4"/>
      <c r="G22" s="4"/>
      <c r="H22" s="4"/>
      <c r="I22" s="4"/>
      <c r="J22" s="4"/>
      <c r="K22" s="5"/>
      <c r="L22" s="6"/>
      <c r="M22" s="7"/>
    </row>
    <row r="23" spans="1:15" s="1" customFormat="1" ht="13.5" customHeight="1" x14ac:dyDescent="0.35">
      <c r="A23" s="8"/>
      <c r="B23" s="8"/>
      <c r="C23" s="9"/>
      <c r="D23" s="9"/>
      <c r="E23" s="8"/>
      <c r="F23" s="8"/>
      <c r="G23" s="8"/>
      <c r="H23" s="8"/>
      <c r="I23" s="8"/>
      <c r="J23" s="8"/>
      <c r="K23" s="11"/>
      <c r="L23" s="11"/>
      <c r="M23" s="10"/>
    </row>
    <row r="24" spans="1:15" s="8" customFormat="1" ht="18" x14ac:dyDescent="0.35">
      <c r="C24" s="9"/>
      <c r="D24" s="9"/>
      <c r="K24" s="11"/>
      <c r="L24" s="11"/>
      <c r="M24" s="10"/>
    </row>
    <row r="25" spans="1:15" s="8" customFormat="1" ht="18" x14ac:dyDescent="0.35">
      <c r="C25" s="9"/>
      <c r="D25" s="9"/>
      <c r="K25" s="11"/>
      <c r="L25" s="11"/>
      <c r="M25" s="10"/>
    </row>
    <row r="26" spans="1:15" s="8" customFormat="1" ht="18" x14ac:dyDescent="0.35">
      <c r="C26" s="9"/>
      <c r="D26" s="9"/>
      <c r="K26" s="11"/>
      <c r="L26" s="11"/>
      <c r="M26" s="10"/>
    </row>
    <row r="27" spans="1:15" s="8" customFormat="1" ht="18" x14ac:dyDescent="0.35">
      <c r="C27" s="9"/>
      <c r="D27" s="9"/>
      <c r="K27" s="11"/>
      <c r="L27" s="11"/>
      <c r="M27" s="10"/>
    </row>
    <row r="28" spans="1:15" s="8" customFormat="1" ht="18" x14ac:dyDescent="0.35">
      <c r="C28" s="9"/>
      <c r="D28" s="9"/>
      <c r="K28" s="11"/>
      <c r="L28" s="11"/>
      <c r="M28" s="10"/>
    </row>
    <row r="29" spans="1:15" s="8" customFormat="1" ht="18" x14ac:dyDescent="0.35">
      <c r="C29" s="9"/>
      <c r="D29" s="9"/>
      <c r="K29" s="11"/>
      <c r="L29" s="11"/>
      <c r="M29" s="10"/>
    </row>
    <row r="30" spans="1:15" s="8" customFormat="1" ht="18" x14ac:dyDescent="0.35">
      <c r="C30" s="9"/>
      <c r="D30" s="9"/>
      <c r="K30" s="11"/>
      <c r="L30" s="11"/>
      <c r="M30" s="10"/>
    </row>
    <row r="31" spans="1:15" s="8" customFormat="1" ht="18" x14ac:dyDescent="0.35">
      <c r="C31" s="9"/>
      <c r="D31" s="9"/>
      <c r="K31" s="11"/>
      <c r="L31" s="11"/>
      <c r="M31" s="10"/>
    </row>
    <row r="32" spans="1:15" s="8" customFormat="1" ht="18" x14ac:dyDescent="0.35">
      <c r="C32" s="9"/>
      <c r="D32" s="9"/>
      <c r="K32" s="11"/>
      <c r="L32" s="11"/>
      <c r="M32" s="10"/>
    </row>
    <row r="33" spans="3:13" s="8" customFormat="1" ht="18" x14ac:dyDescent="0.35">
      <c r="C33" s="9"/>
      <c r="D33" s="9"/>
      <c r="K33" s="11"/>
      <c r="L33" s="11"/>
      <c r="M33" s="10"/>
    </row>
    <row r="34" spans="3:13" s="8" customFormat="1" ht="18" x14ac:dyDescent="0.35">
      <c r="C34" s="9"/>
      <c r="D34" s="9"/>
      <c r="K34" s="11"/>
      <c r="L34" s="11"/>
      <c r="M34" s="10"/>
    </row>
    <row r="35" spans="3:13" s="8" customFormat="1" ht="18" x14ac:dyDescent="0.35">
      <c r="C35" s="9"/>
      <c r="D35" s="9"/>
      <c r="K35" s="11"/>
      <c r="L35" s="11"/>
      <c r="M35" s="10"/>
    </row>
    <row r="36" spans="3:13" s="8" customFormat="1" ht="18" x14ac:dyDescent="0.35">
      <c r="C36" s="9"/>
      <c r="D36" s="9"/>
      <c r="K36" s="11"/>
      <c r="L36" s="11"/>
      <c r="M36" s="10"/>
    </row>
    <row r="37" spans="3:13" s="8" customFormat="1" ht="18" x14ac:dyDescent="0.35">
      <c r="C37" s="9"/>
      <c r="D37" s="9"/>
      <c r="K37" s="11"/>
      <c r="L37" s="11"/>
      <c r="M37" s="10"/>
    </row>
    <row r="38" spans="3:13" s="8" customFormat="1" ht="18" x14ac:dyDescent="0.35">
      <c r="C38" s="9"/>
      <c r="D38" s="9"/>
      <c r="K38" s="11"/>
      <c r="L38" s="11"/>
      <c r="M38" s="10"/>
    </row>
    <row r="39" spans="3:13" s="8" customFormat="1" ht="18" x14ac:dyDescent="0.35">
      <c r="C39" s="9"/>
      <c r="D39" s="9"/>
      <c r="K39" s="11"/>
      <c r="L39" s="11"/>
      <c r="M39" s="10"/>
    </row>
    <row r="40" spans="3:13" s="8" customFormat="1" ht="18" x14ac:dyDescent="0.35">
      <c r="C40" s="9"/>
      <c r="D40" s="9"/>
      <c r="K40" s="11"/>
      <c r="L40" s="11"/>
      <c r="M40" s="10"/>
    </row>
    <row r="41" spans="3:13" s="8" customFormat="1" ht="18" x14ac:dyDescent="0.35">
      <c r="C41" s="9"/>
      <c r="D41" s="9"/>
      <c r="K41" s="11"/>
      <c r="L41" s="11"/>
      <c r="M41" s="10"/>
    </row>
    <row r="42" spans="3:13" s="8" customFormat="1" ht="18" x14ac:dyDescent="0.35">
      <c r="C42" s="9"/>
      <c r="D42" s="9"/>
      <c r="K42" s="11"/>
      <c r="L42" s="11"/>
      <c r="M42" s="10"/>
    </row>
    <row r="43" spans="3:13" s="8" customFormat="1" ht="18" x14ac:dyDescent="0.35">
      <c r="C43" s="9"/>
      <c r="D43" s="9"/>
      <c r="K43" s="11"/>
      <c r="L43" s="11"/>
      <c r="M43" s="10"/>
    </row>
    <row r="44" spans="3:13" s="8" customFormat="1" ht="18" x14ac:dyDescent="0.35">
      <c r="C44" s="9"/>
      <c r="D44" s="9"/>
      <c r="K44" s="11"/>
      <c r="L44" s="11"/>
      <c r="M44" s="10"/>
    </row>
    <row r="45" spans="3:13" s="8" customFormat="1" ht="18" x14ac:dyDescent="0.35">
      <c r="C45" s="9"/>
      <c r="D45" s="9"/>
      <c r="K45" s="11"/>
      <c r="L45" s="11"/>
      <c r="M45" s="10"/>
    </row>
    <row r="46" spans="3:13" s="8" customFormat="1" ht="18" x14ac:dyDescent="0.35">
      <c r="C46" s="9"/>
      <c r="D46" s="9"/>
      <c r="K46" s="11"/>
      <c r="L46" s="11"/>
      <c r="M46" s="10"/>
    </row>
    <row r="47" spans="3:13" s="8" customFormat="1" ht="18" x14ac:dyDescent="0.35">
      <c r="C47" s="9"/>
      <c r="D47" s="9"/>
      <c r="K47" s="11"/>
      <c r="L47" s="11"/>
      <c r="M47" s="10"/>
    </row>
    <row r="48" spans="3:13" s="8" customFormat="1" ht="18" x14ac:dyDescent="0.35">
      <c r="C48" s="9"/>
      <c r="D48" s="9"/>
      <c r="K48" s="11"/>
      <c r="L48" s="11"/>
      <c r="M48" s="10"/>
    </row>
    <row r="49" spans="3:13" s="8" customFormat="1" ht="18" x14ac:dyDescent="0.35">
      <c r="C49" s="9"/>
      <c r="D49" s="9"/>
      <c r="K49" s="11"/>
      <c r="L49" s="11"/>
      <c r="M49" s="10"/>
    </row>
    <row r="50" spans="3:13" s="8" customFormat="1" ht="18" x14ac:dyDescent="0.35">
      <c r="C50" s="9"/>
      <c r="D50" s="9"/>
      <c r="K50" s="11"/>
      <c r="L50" s="11"/>
      <c r="M50" s="10"/>
    </row>
    <row r="51" spans="3:13" s="8" customFormat="1" ht="18" x14ac:dyDescent="0.35">
      <c r="C51" s="9"/>
      <c r="D51" s="9"/>
      <c r="K51" s="11"/>
      <c r="L51" s="11"/>
      <c r="M51" s="10"/>
    </row>
    <row r="52" spans="3:13" s="8" customFormat="1" ht="18" x14ac:dyDescent="0.35">
      <c r="C52" s="9"/>
      <c r="D52" s="9"/>
      <c r="K52" s="11"/>
      <c r="L52" s="11"/>
      <c r="M52" s="10"/>
    </row>
    <row r="53" spans="3:13" s="8" customFormat="1" ht="18" x14ac:dyDescent="0.35">
      <c r="C53" s="9"/>
      <c r="D53" s="9"/>
      <c r="K53" s="11"/>
      <c r="L53" s="11"/>
      <c r="M53" s="10"/>
    </row>
    <row r="54" spans="3:13" s="8" customFormat="1" ht="18" x14ac:dyDescent="0.35">
      <c r="C54" s="9"/>
      <c r="D54" s="9"/>
      <c r="K54" s="11"/>
      <c r="L54" s="11"/>
      <c r="M54" s="10"/>
    </row>
    <row r="55" spans="3:13" s="8" customFormat="1" ht="18" x14ac:dyDescent="0.35">
      <c r="C55" s="9"/>
      <c r="D55" s="9"/>
      <c r="K55" s="11"/>
      <c r="L55" s="11"/>
      <c r="M55" s="10"/>
    </row>
    <row r="56" spans="3:13" s="8" customFormat="1" ht="18" x14ac:dyDescent="0.35">
      <c r="C56" s="9"/>
      <c r="D56" s="9"/>
      <c r="K56" s="11"/>
      <c r="L56" s="11"/>
      <c r="M56" s="10"/>
    </row>
    <row r="57" spans="3:13" s="8" customFormat="1" ht="18" x14ac:dyDescent="0.35">
      <c r="C57" s="9"/>
      <c r="D57" s="9"/>
      <c r="K57" s="11"/>
      <c r="L57" s="11"/>
      <c r="M57" s="10"/>
    </row>
    <row r="58" spans="3:13" s="8" customFormat="1" ht="18" x14ac:dyDescent="0.35">
      <c r="C58" s="9"/>
      <c r="D58" s="9"/>
      <c r="K58" s="11"/>
      <c r="L58" s="11"/>
      <c r="M58" s="10"/>
    </row>
    <row r="59" spans="3:13" s="8" customFormat="1" ht="18" x14ac:dyDescent="0.35">
      <c r="C59" s="9"/>
      <c r="D59" s="9"/>
      <c r="K59" s="11"/>
      <c r="L59" s="11"/>
      <c r="M59" s="10"/>
    </row>
    <row r="60" spans="3:13" s="8" customFormat="1" ht="18" x14ac:dyDescent="0.35">
      <c r="C60" s="9"/>
      <c r="D60" s="9"/>
      <c r="K60" s="11"/>
      <c r="L60" s="11"/>
      <c r="M60" s="10"/>
    </row>
    <row r="61" spans="3:13" s="8" customFormat="1" ht="18" x14ac:dyDescent="0.35">
      <c r="C61" s="9"/>
      <c r="D61" s="9"/>
      <c r="K61" s="11"/>
      <c r="L61" s="11"/>
      <c r="M61" s="10"/>
    </row>
    <row r="62" spans="3:13" s="8" customFormat="1" ht="18" x14ac:dyDescent="0.35">
      <c r="C62" s="9"/>
      <c r="D62" s="9"/>
      <c r="K62" s="11"/>
      <c r="L62" s="11"/>
      <c r="M62" s="10"/>
    </row>
    <row r="63" spans="3:13" s="8" customFormat="1" ht="18" x14ac:dyDescent="0.35">
      <c r="C63" s="9"/>
      <c r="D63" s="9"/>
      <c r="K63" s="11"/>
      <c r="L63" s="11"/>
      <c r="M63" s="10"/>
    </row>
    <row r="64" spans="3:13" s="8" customFormat="1" ht="18" x14ac:dyDescent="0.35">
      <c r="C64" s="9"/>
      <c r="D64" s="9"/>
      <c r="K64" s="11"/>
      <c r="L64" s="11"/>
      <c r="M64" s="10"/>
    </row>
    <row r="65" spans="3:13" s="8" customFormat="1" ht="18" x14ac:dyDescent="0.35">
      <c r="C65" s="9"/>
      <c r="D65" s="9"/>
      <c r="K65" s="11"/>
      <c r="L65" s="11"/>
      <c r="M65" s="10"/>
    </row>
    <row r="66" spans="3:13" s="8" customFormat="1" ht="18" x14ac:dyDescent="0.35">
      <c r="C66" s="9"/>
      <c r="D66" s="9"/>
      <c r="K66" s="11"/>
      <c r="L66" s="11"/>
      <c r="M66" s="10"/>
    </row>
    <row r="67" spans="3:13" s="8" customFormat="1" ht="18" x14ac:dyDescent="0.35">
      <c r="C67" s="9"/>
      <c r="D67" s="9"/>
      <c r="K67" s="11"/>
      <c r="L67" s="11"/>
      <c r="M67" s="10"/>
    </row>
    <row r="68" spans="3:13" s="8" customFormat="1" ht="18" x14ac:dyDescent="0.35">
      <c r="C68" s="9"/>
      <c r="D68" s="9"/>
      <c r="K68" s="11"/>
      <c r="L68" s="11"/>
      <c r="M68" s="10"/>
    </row>
    <row r="69" spans="3:13" s="8" customFormat="1" ht="18" x14ac:dyDescent="0.35">
      <c r="C69" s="9"/>
      <c r="D69" s="9"/>
      <c r="K69" s="11"/>
      <c r="L69" s="11"/>
      <c r="M69" s="10"/>
    </row>
    <row r="70" spans="3:13" s="8" customFormat="1" ht="18" x14ac:dyDescent="0.35">
      <c r="C70" s="9"/>
      <c r="D70" s="9"/>
      <c r="K70" s="11"/>
      <c r="L70" s="11"/>
      <c r="M70" s="10"/>
    </row>
    <row r="71" spans="3:13" s="8" customFormat="1" ht="18" x14ac:dyDescent="0.35">
      <c r="C71" s="9"/>
      <c r="D71" s="9"/>
      <c r="K71" s="11"/>
      <c r="L71" s="11"/>
      <c r="M71" s="10"/>
    </row>
    <row r="72" spans="3:13" s="8" customFormat="1" ht="18" x14ac:dyDescent="0.35">
      <c r="C72" s="9"/>
      <c r="D72" s="9"/>
      <c r="K72" s="11"/>
      <c r="L72" s="11"/>
      <c r="M72" s="10"/>
    </row>
    <row r="73" spans="3:13" s="8" customFormat="1" ht="18" x14ac:dyDescent="0.35">
      <c r="C73" s="9"/>
      <c r="D73" s="9"/>
      <c r="K73" s="11"/>
      <c r="L73" s="11"/>
      <c r="M73" s="10"/>
    </row>
    <row r="74" spans="3:13" s="8" customFormat="1" ht="18" x14ac:dyDescent="0.35">
      <c r="C74" s="9"/>
      <c r="D74" s="9"/>
      <c r="K74" s="11"/>
      <c r="L74" s="11"/>
      <c r="M74" s="10"/>
    </row>
    <row r="75" spans="3:13" s="8" customFormat="1" ht="18" x14ac:dyDescent="0.35">
      <c r="C75" s="9"/>
      <c r="D75" s="9"/>
      <c r="K75" s="11"/>
      <c r="L75" s="11"/>
      <c r="M75" s="10"/>
    </row>
    <row r="76" spans="3:13" s="8" customFormat="1" ht="18" x14ac:dyDescent="0.35">
      <c r="C76" s="9"/>
      <c r="D76" s="9"/>
      <c r="K76" s="11"/>
      <c r="L76" s="11"/>
      <c r="M76" s="10"/>
    </row>
    <row r="77" spans="3:13" s="8" customFormat="1" ht="18" x14ac:dyDescent="0.35">
      <c r="C77" s="9"/>
      <c r="D77" s="9"/>
      <c r="K77" s="11"/>
      <c r="L77" s="11"/>
      <c r="M77" s="10"/>
    </row>
    <row r="78" spans="3:13" s="8" customFormat="1" ht="18" x14ac:dyDescent="0.35">
      <c r="C78" s="9"/>
      <c r="D78" s="9"/>
      <c r="K78" s="11"/>
      <c r="L78" s="11"/>
      <c r="M78" s="10"/>
    </row>
    <row r="79" spans="3:13" s="8" customFormat="1" ht="18" x14ac:dyDescent="0.35">
      <c r="C79" s="9"/>
      <c r="D79" s="9"/>
      <c r="K79" s="11"/>
      <c r="L79" s="11"/>
      <c r="M79" s="10"/>
    </row>
    <row r="80" spans="3:13" s="8" customFormat="1" ht="18" x14ac:dyDescent="0.35">
      <c r="C80" s="9"/>
      <c r="D80" s="9"/>
      <c r="K80" s="11"/>
      <c r="L80" s="11"/>
      <c r="M80" s="10"/>
    </row>
    <row r="81" spans="3:13" s="8" customFormat="1" ht="18" x14ac:dyDescent="0.35">
      <c r="C81" s="9"/>
      <c r="D81" s="9"/>
      <c r="K81" s="11"/>
      <c r="L81" s="11"/>
      <c r="M81" s="10"/>
    </row>
    <row r="82" spans="3:13" s="8" customFormat="1" ht="18" x14ac:dyDescent="0.35">
      <c r="C82" s="9"/>
      <c r="D82" s="9"/>
      <c r="K82" s="11"/>
      <c r="L82" s="11"/>
      <c r="M82" s="10"/>
    </row>
    <row r="83" spans="3:13" s="8" customFormat="1" ht="18" x14ac:dyDescent="0.35">
      <c r="C83" s="9"/>
      <c r="D83" s="9"/>
      <c r="K83" s="11"/>
      <c r="L83" s="11"/>
      <c r="M83" s="10"/>
    </row>
    <row r="84" spans="3:13" s="8" customFormat="1" ht="18" x14ac:dyDescent="0.35">
      <c r="C84" s="9"/>
      <c r="D84" s="9"/>
      <c r="K84" s="11"/>
      <c r="L84" s="11"/>
      <c r="M84" s="10"/>
    </row>
    <row r="85" spans="3:13" s="8" customFormat="1" ht="18" x14ac:dyDescent="0.35">
      <c r="C85" s="9"/>
      <c r="D85" s="9"/>
      <c r="K85" s="11"/>
      <c r="L85" s="11"/>
      <c r="M85" s="10"/>
    </row>
    <row r="86" spans="3:13" s="8" customFormat="1" ht="18" x14ac:dyDescent="0.35">
      <c r="C86" s="9"/>
      <c r="D86" s="9"/>
      <c r="K86" s="11"/>
      <c r="L86" s="11"/>
      <c r="M86" s="10"/>
    </row>
    <row r="87" spans="3:13" s="8" customFormat="1" ht="18" x14ac:dyDescent="0.35">
      <c r="C87" s="9"/>
      <c r="D87" s="9"/>
      <c r="K87" s="11"/>
      <c r="L87" s="11"/>
      <c r="M87" s="10"/>
    </row>
    <row r="88" spans="3:13" s="8" customFormat="1" ht="18" x14ac:dyDescent="0.35">
      <c r="C88" s="9"/>
      <c r="D88" s="9"/>
      <c r="K88" s="11"/>
      <c r="L88" s="11"/>
      <c r="M88" s="10"/>
    </row>
    <row r="89" spans="3:13" s="8" customFormat="1" ht="18" x14ac:dyDescent="0.35">
      <c r="C89" s="9"/>
      <c r="D89" s="9"/>
      <c r="K89" s="11"/>
      <c r="L89" s="11"/>
      <c r="M89" s="10"/>
    </row>
    <row r="90" spans="3:13" s="8" customFormat="1" ht="18" x14ac:dyDescent="0.35">
      <c r="C90" s="9"/>
      <c r="D90" s="9"/>
      <c r="K90" s="11"/>
      <c r="L90" s="11"/>
      <c r="M90" s="10"/>
    </row>
    <row r="91" spans="3:13" s="8" customFormat="1" ht="18" x14ac:dyDescent="0.35">
      <c r="C91" s="9"/>
      <c r="D91" s="9"/>
      <c r="K91" s="11"/>
      <c r="L91" s="11"/>
      <c r="M91" s="10"/>
    </row>
    <row r="92" spans="3:13" s="8" customFormat="1" ht="18" x14ac:dyDescent="0.35">
      <c r="C92" s="9"/>
      <c r="D92" s="9"/>
      <c r="K92" s="11"/>
      <c r="L92" s="11"/>
      <c r="M92" s="10"/>
    </row>
    <row r="93" spans="3:13" s="8" customFormat="1" ht="18" x14ac:dyDescent="0.35">
      <c r="C93" s="9"/>
      <c r="D93" s="9"/>
      <c r="K93" s="11"/>
      <c r="L93" s="11"/>
      <c r="M93" s="10"/>
    </row>
    <row r="94" spans="3:13" s="8" customFormat="1" ht="18" x14ac:dyDescent="0.35">
      <c r="C94" s="9"/>
      <c r="D94" s="9"/>
      <c r="K94" s="11"/>
      <c r="L94" s="11"/>
      <c r="M94" s="10"/>
    </row>
    <row r="95" spans="3:13" s="8" customFormat="1" ht="18" x14ac:dyDescent="0.35">
      <c r="C95" s="9"/>
      <c r="D95" s="9"/>
      <c r="K95" s="11"/>
      <c r="L95" s="11"/>
      <c r="M95" s="10"/>
    </row>
    <row r="96" spans="3:13" s="8" customFormat="1" ht="18" x14ac:dyDescent="0.35">
      <c r="C96" s="9"/>
      <c r="D96" s="9"/>
      <c r="K96" s="11"/>
      <c r="L96" s="11"/>
      <c r="M96" s="10"/>
    </row>
    <row r="97" spans="3:13" s="8" customFormat="1" ht="18" x14ac:dyDescent="0.35">
      <c r="C97" s="9"/>
      <c r="D97" s="9"/>
      <c r="K97" s="11"/>
      <c r="L97" s="11"/>
      <c r="M97" s="10"/>
    </row>
    <row r="98" spans="3:13" s="8" customFormat="1" ht="18" x14ac:dyDescent="0.35">
      <c r="C98" s="9"/>
      <c r="D98" s="9"/>
      <c r="K98" s="11"/>
      <c r="L98" s="11"/>
      <c r="M98" s="10"/>
    </row>
    <row r="99" spans="3:13" s="8" customFormat="1" ht="18" x14ac:dyDescent="0.35">
      <c r="C99" s="9"/>
      <c r="D99" s="9"/>
      <c r="K99" s="11"/>
      <c r="L99" s="11"/>
      <c r="M99" s="10"/>
    </row>
    <row r="100" spans="3:13" s="8" customFormat="1" ht="18" x14ac:dyDescent="0.35">
      <c r="C100" s="9"/>
      <c r="D100" s="9"/>
      <c r="K100" s="11"/>
      <c r="L100" s="11"/>
      <c r="M100" s="10"/>
    </row>
    <row r="101" spans="3:13" s="8" customFormat="1" ht="18" x14ac:dyDescent="0.35">
      <c r="C101" s="9"/>
      <c r="D101" s="9"/>
      <c r="K101" s="11"/>
      <c r="L101" s="11"/>
      <c r="M101" s="10"/>
    </row>
    <row r="102" spans="3:13" s="8" customFormat="1" ht="18" x14ac:dyDescent="0.35">
      <c r="C102" s="9"/>
      <c r="D102" s="9"/>
      <c r="K102" s="11"/>
      <c r="L102" s="11"/>
      <c r="M102" s="10"/>
    </row>
    <row r="103" spans="3:13" s="8" customFormat="1" ht="18" x14ac:dyDescent="0.35">
      <c r="C103" s="9"/>
      <c r="D103" s="9"/>
      <c r="K103" s="11"/>
      <c r="L103" s="11"/>
      <c r="M103" s="10"/>
    </row>
    <row r="104" spans="3:13" s="8" customFormat="1" ht="18" x14ac:dyDescent="0.35">
      <c r="C104" s="9"/>
      <c r="D104" s="9"/>
      <c r="K104" s="11"/>
      <c r="L104" s="11"/>
      <c r="M104" s="10"/>
    </row>
    <row r="105" spans="3:13" s="8" customFormat="1" ht="18" x14ac:dyDescent="0.35">
      <c r="C105" s="9"/>
      <c r="D105" s="9"/>
      <c r="K105" s="11"/>
      <c r="L105" s="11"/>
      <c r="M105" s="10"/>
    </row>
    <row r="106" spans="3:13" s="8" customFormat="1" ht="18" x14ac:dyDescent="0.35">
      <c r="C106" s="9"/>
      <c r="D106" s="9"/>
      <c r="K106" s="11"/>
      <c r="L106" s="11"/>
      <c r="M106" s="10"/>
    </row>
    <row r="107" spans="3:13" s="8" customFormat="1" ht="18" x14ac:dyDescent="0.35">
      <c r="C107" s="9"/>
      <c r="D107" s="9"/>
      <c r="K107" s="11"/>
      <c r="L107" s="11"/>
      <c r="M107" s="10"/>
    </row>
    <row r="108" spans="3:13" s="8" customFormat="1" ht="18" x14ac:dyDescent="0.35">
      <c r="C108" s="9"/>
      <c r="D108" s="9"/>
      <c r="K108" s="11"/>
      <c r="L108" s="11"/>
      <c r="M108" s="10"/>
    </row>
    <row r="109" spans="3:13" s="8" customFormat="1" ht="18" x14ac:dyDescent="0.35">
      <c r="C109" s="9"/>
      <c r="D109" s="9"/>
      <c r="K109" s="11"/>
      <c r="L109" s="11"/>
      <c r="M109" s="10"/>
    </row>
    <row r="110" spans="3:13" s="8" customFormat="1" ht="18" x14ac:dyDescent="0.35">
      <c r="C110" s="9"/>
      <c r="D110" s="9"/>
      <c r="K110" s="11"/>
      <c r="L110" s="11"/>
      <c r="M110" s="10"/>
    </row>
    <row r="111" spans="3:13" s="8" customFormat="1" ht="18" x14ac:dyDescent="0.35">
      <c r="C111" s="9"/>
      <c r="D111" s="9"/>
      <c r="K111" s="11"/>
      <c r="L111" s="11"/>
      <c r="M111" s="10"/>
    </row>
    <row r="112" spans="3:13" s="8" customFormat="1" ht="18" x14ac:dyDescent="0.35">
      <c r="C112" s="9"/>
      <c r="D112" s="9"/>
      <c r="K112" s="11"/>
      <c r="L112" s="11"/>
      <c r="M112" s="10"/>
    </row>
    <row r="113" spans="3:13" s="8" customFormat="1" ht="18" x14ac:dyDescent="0.35">
      <c r="C113" s="9"/>
      <c r="D113" s="9"/>
      <c r="K113" s="11"/>
      <c r="L113" s="11"/>
      <c r="M113" s="10"/>
    </row>
    <row r="114" spans="3:13" s="8" customFormat="1" ht="18" x14ac:dyDescent="0.35">
      <c r="C114" s="9"/>
      <c r="D114" s="9"/>
      <c r="K114" s="11"/>
      <c r="L114" s="11"/>
      <c r="M114" s="10"/>
    </row>
    <row r="115" spans="3:13" s="8" customFormat="1" ht="18" x14ac:dyDescent="0.35">
      <c r="C115" s="9"/>
      <c r="D115" s="9"/>
      <c r="K115" s="11"/>
      <c r="L115" s="11"/>
      <c r="M115" s="10"/>
    </row>
    <row r="116" spans="3:13" s="8" customFormat="1" ht="18" x14ac:dyDescent="0.35">
      <c r="C116" s="9"/>
      <c r="D116" s="9"/>
      <c r="K116" s="11"/>
      <c r="L116" s="11"/>
      <c r="M116" s="10"/>
    </row>
    <row r="117" spans="3:13" s="8" customFormat="1" ht="18" x14ac:dyDescent="0.35">
      <c r="C117" s="9"/>
      <c r="D117" s="9"/>
      <c r="K117" s="11"/>
      <c r="L117" s="11"/>
      <c r="M117" s="10"/>
    </row>
    <row r="118" spans="3:13" s="8" customFormat="1" ht="18" x14ac:dyDescent="0.35">
      <c r="C118" s="9"/>
      <c r="D118" s="9"/>
      <c r="K118" s="11"/>
      <c r="L118" s="11"/>
      <c r="M118" s="10"/>
    </row>
    <row r="119" spans="3:13" s="8" customFormat="1" ht="18" x14ac:dyDescent="0.35">
      <c r="C119" s="9"/>
      <c r="D119" s="9"/>
      <c r="K119" s="11"/>
      <c r="L119" s="11"/>
      <c r="M119" s="10"/>
    </row>
    <row r="120" spans="3:13" s="8" customFormat="1" ht="18" x14ac:dyDescent="0.35">
      <c r="C120" s="9"/>
      <c r="D120" s="9"/>
      <c r="K120" s="11"/>
      <c r="L120" s="11"/>
      <c r="M120" s="10"/>
    </row>
    <row r="121" spans="3:13" s="8" customFormat="1" ht="18" x14ac:dyDescent="0.35">
      <c r="C121" s="9"/>
      <c r="D121" s="9"/>
      <c r="K121" s="11"/>
      <c r="L121" s="11"/>
      <c r="M121" s="10"/>
    </row>
    <row r="122" spans="3:13" s="8" customFormat="1" ht="18" x14ac:dyDescent="0.35">
      <c r="C122" s="9"/>
      <c r="D122" s="9"/>
      <c r="K122" s="11"/>
      <c r="L122" s="11"/>
      <c r="M122" s="10"/>
    </row>
    <row r="123" spans="3:13" s="8" customFormat="1" ht="18" x14ac:dyDescent="0.35">
      <c r="C123" s="9"/>
      <c r="D123" s="9"/>
      <c r="K123" s="11"/>
      <c r="L123" s="11"/>
      <c r="M123" s="10"/>
    </row>
    <row r="124" spans="3:13" s="8" customFormat="1" ht="18" x14ac:dyDescent="0.35">
      <c r="C124" s="9"/>
      <c r="D124" s="9"/>
      <c r="K124" s="11"/>
      <c r="L124" s="11"/>
      <c r="M124" s="10"/>
    </row>
    <row r="125" spans="3:13" s="8" customFormat="1" ht="18" x14ac:dyDescent="0.35">
      <c r="C125" s="9"/>
      <c r="D125" s="9"/>
      <c r="K125" s="11"/>
      <c r="L125" s="11"/>
      <c r="M125" s="10"/>
    </row>
    <row r="126" spans="3:13" s="8" customFormat="1" ht="18" x14ac:dyDescent="0.35">
      <c r="C126" s="9"/>
      <c r="D126" s="9"/>
      <c r="K126" s="11"/>
      <c r="L126" s="11"/>
      <c r="M126" s="10"/>
    </row>
    <row r="127" spans="3:13" s="8" customFormat="1" ht="18" x14ac:dyDescent="0.35">
      <c r="C127" s="9"/>
      <c r="D127" s="9"/>
      <c r="K127" s="11"/>
      <c r="L127" s="11"/>
      <c r="M127" s="10"/>
    </row>
    <row r="128" spans="3:13" s="8" customFormat="1" ht="18" x14ac:dyDescent="0.35">
      <c r="C128" s="9"/>
      <c r="D128" s="9"/>
      <c r="K128" s="11"/>
      <c r="L128" s="11"/>
      <c r="M128" s="10"/>
    </row>
    <row r="129" spans="3:13" s="8" customFormat="1" ht="18" x14ac:dyDescent="0.35">
      <c r="C129" s="9"/>
      <c r="D129" s="9"/>
      <c r="K129" s="11"/>
      <c r="L129" s="11"/>
      <c r="M129" s="10"/>
    </row>
    <row r="130" spans="3:13" s="8" customFormat="1" ht="18" x14ac:dyDescent="0.35">
      <c r="C130" s="9"/>
      <c r="D130" s="9"/>
      <c r="K130" s="11"/>
      <c r="L130" s="11"/>
      <c r="M130" s="10"/>
    </row>
    <row r="131" spans="3:13" s="8" customFormat="1" ht="18" x14ac:dyDescent="0.35">
      <c r="C131" s="9"/>
      <c r="D131" s="9"/>
      <c r="K131" s="11"/>
      <c r="L131" s="11"/>
      <c r="M131" s="10"/>
    </row>
    <row r="132" spans="3:13" s="8" customFormat="1" ht="18" x14ac:dyDescent="0.35">
      <c r="C132" s="9"/>
      <c r="D132" s="9"/>
      <c r="K132" s="11"/>
      <c r="L132" s="11"/>
      <c r="M132" s="10"/>
    </row>
    <row r="133" spans="3:13" s="8" customFormat="1" ht="18" x14ac:dyDescent="0.35">
      <c r="C133" s="9"/>
      <c r="D133" s="9"/>
      <c r="K133" s="11"/>
      <c r="L133" s="11"/>
      <c r="M133" s="10"/>
    </row>
    <row r="134" spans="3:13" s="8" customFormat="1" ht="18" x14ac:dyDescent="0.35">
      <c r="C134" s="9"/>
      <c r="D134" s="9"/>
      <c r="K134" s="11"/>
      <c r="L134" s="11"/>
      <c r="M134" s="10"/>
    </row>
    <row r="135" spans="3:13" s="8" customFormat="1" ht="18" x14ac:dyDescent="0.35">
      <c r="C135" s="9"/>
      <c r="D135" s="9"/>
      <c r="K135" s="11"/>
      <c r="L135" s="11"/>
      <c r="M135" s="10"/>
    </row>
    <row r="136" spans="3:13" s="8" customFormat="1" ht="18" x14ac:dyDescent="0.35">
      <c r="C136" s="9"/>
      <c r="D136" s="9"/>
      <c r="K136" s="11"/>
      <c r="L136" s="11"/>
      <c r="M136" s="10"/>
    </row>
    <row r="137" spans="3:13" s="8" customFormat="1" ht="18" x14ac:dyDescent="0.35">
      <c r="C137" s="9"/>
      <c r="D137" s="9"/>
      <c r="K137" s="11"/>
      <c r="L137" s="11"/>
      <c r="M137" s="10"/>
    </row>
    <row r="138" spans="3:13" s="8" customFormat="1" ht="18" x14ac:dyDescent="0.35">
      <c r="C138" s="9"/>
      <c r="D138" s="9"/>
      <c r="K138" s="11"/>
      <c r="L138" s="11"/>
      <c r="M138" s="10"/>
    </row>
    <row r="139" spans="3:13" s="8" customFormat="1" ht="18" x14ac:dyDescent="0.35">
      <c r="C139" s="9"/>
      <c r="D139" s="9"/>
      <c r="K139" s="11"/>
      <c r="L139" s="11"/>
      <c r="M139" s="10"/>
    </row>
    <row r="140" spans="3:13" s="8" customFormat="1" ht="18" x14ac:dyDescent="0.35">
      <c r="C140" s="9"/>
      <c r="D140" s="9"/>
      <c r="K140" s="11"/>
      <c r="L140" s="11"/>
      <c r="M140" s="10"/>
    </row>
    <row r="141" spans="3:13" s="8" customFormat="1" ht="18" x14ac:dyDescent="0.35">
      <c r="C141" s="9"/>
      <c r="D141" s="9"/>
      <c r="K141" s="11"/>
      <c r="L141" s="11"/>
      <c r="M141" s="10"/>
    </row>
    <row r="142" spans="3:13" s="8" customFormat="1" ht="18" x14ac:dyDescent="0.35">
      <c r="C142" s="9"/>
      <c r="D142" s="9"/>
      <c r="K142" s="11"/>
      <c r="L142" s="11"/>
      <c r="M142" s="10"/>
    </row>
    <row r="143" spans="3:13" s="8" customFormat="1" ht="18" x14ac:dyDescent="0.35">
      <c r="C143" s="9"/>
      <c r="D143" s="9"/>
      <c r="K143" s="11"/>
      <c r="L143" s="11"/>
      <c r="M143" s="10"/>
    </row>
    <row r="144" spans="3:13" s="8" customFormat="1" ht="18" x14ac:dyDescent="0.35">
      <c r="C144" s="9"/>
      <c r="D144" s="9"/>
      <c r="K144" s="11"/>
      <c r="L144" s="11"/>
      <c r="M144" s="10"/>
    </row>
    <row r="145" spans="3:13" s="8" customFormat="1" ht="18" x14ac:dyDescent="0.35">
      <c r="C145" s="9"/>
      <c r="D145" s="9"/>
      <c r="K145" s="11"/>
      <c r="L145" s="11"/>
      <c r="M145" s="10"/>
    </row>
    <row r="146" spans="3:13" s="8" customFormat="1" ht="18" x14ac:dyDescent="0.35">
      <c r="C146" s="9"/>
      <c r="D146" s="9"/>
      <c r="K146" s="11"/>
      <c r="L146" s="11"/>
      <c r="M146" s="10"/>
    </row>
    <row r="147" spans="3:13" s="8" customFormat="1" ht="18" x14ac:dyDescent="0.35">
      <c r="C147" s="9"/>
      <c r="D147" s="9"/>
      <c r="K147" s="11"/>
      <c r="L147" s="11"/>
      <c r="M147" s="10"/>
    </row>
    <row r="148" spans="3:13" s="8" customFormat="1" ht="18" x14ac:dyDescent="0.35">
      <c r="C148" s="9"/>
      <c r="D148" s="9"/>
      <c r="K148" s="11"/>
      <c r="L148" s="11"/>
      <c r="M148" s="10"/>
    </row>
    <row r="149" spans="3:13" s="8" customFormat="1" ht="18" x14ac:dyDescent="0.35">
      <c r="C149" s="9"/>
      <c r="D149" s="9"/>
      <c r="K149" s="11"/>
      <c r="L149" s="11"/>
      <c r="M149" s="10"/>
    </row>
    <row r="150" spans="3:13" s="8" customFormat="1" ht="18" x14ac:dyDescent="0.35">
      <c r="C150" s="9"/>
      <c r="D150" s="9"/>
      <c r="K150" s="11"/>
      <c r="L150" s="11"/>
      <c r="M150" s="10"/>
    </row>
    <row r="151" spans="3:13" s="8" customFormat="1" ht="18" x14ac:dyDescent="0.35">
      <c r="C151" s="9"/>
      <c r="D151" s="9"/>
      <c r="K151" s="11"/>
      <c r="L151" s="11"/>
      <c r="M151" s="10"/>
    </row>
    <row r="152" spans="3:13" s="8" customFormat="1" ht="18" x14ac:dyDescent="0.35">
      <c r="C152" s="9"/>
      <c r="D152" s="9"/>
      <c r="K152" s="11"/>
      <c r="L152" s="11"/>
      <c r="M152" s="10"/>
    </row>
    <row r="153" spans="3:13" s="8" customFormat="1" ht="18" x14ac:dyDescent="0.35">
      <c r="C153" s="9"/>
      <c r="D153" s="9"/>
      <c r="K153" s="11"/>
      <c r="L153" s="11"/>
      <c r="M153" s="10"/>
    </row>
    <row r="154" spans="3:13" s="8" customFormat="1" ht="18" x14ac:dyDescent="0.35">
      <c r="C154" s="9"/>
      <c r="D154" s="9"/>
      <c r="K154" s="11"/>
      <c r="L154" s="11"/>
      <c r="M154" s="10"/>
    </row>
    <row r="155" spans="3:13" s="8" customFormat="1" ht="18" x14ac:dyDescent="0.35">
      <c r="C155" s="9"/>
      <c r="D155" s="9"/>
      <c r="K155" s="11"/>
      <c r="L155" s="11"/>
      <c r="M155" s="10"/>
    </row>
    <row r="156" spans="3:13" s="8" customFormat="1" ht="18" x14ac:dyDescent="0.35">
      <c r="C156" s="9"/>
      <c r="D156" s="9"/>
      <c r="K156" s="11"/>
      <c r="L156" s="11"/>
      <c r="M156" s="10"/>
    </row>
    <row r="157" spans="3:13" s="8" customFormat="1" ht="18" x14ac:dyDescent="0.35">
      <c r="C157" s="9"/>
      <c r="D157" s="9"/>
      <c r="K157" s="11"/>
      <c r="L157" s="11"/>
      <c r="M157" s="10"/>
    </row>
    <row r="158" spans="3:13" s="8" customFormat="1" ht="18" x14ac:dyDescent="0.35">
      <c r="C158" s="9"/>
      <c r="D158" s="9"/>
      <c r="K158" s="11"/>
      <c r="L158" s="11"/>
      <c r="M158" s="10"/>
    </row>
    <row r="159" spans="3:13" s="8" customFormat="1" ht="18" x14ac:dyDescent="0.35">
      <c r="C159" s="9"/>
      <c r="D159" s="9"/>
      <c r="K159" s="11"/>
      <c r="L159" s="11"/>
      <c r="M159" s="10"/>
    </row>
    <row r="160" spans="3:13" s="8" customFormat="1" ht="18" x14ac:dyDescent="0.35">
      <c r="C160" s="9"/>
      <c r="D160" s="9"/>
      <c r="K160" s="11"/>
      <c r="L160" s="11"/>
      <c r="M160" s="10"/>
    </row>
    <row r="161" spans="3:13" s="8" customFormat="1" ht="18" x14ac:dyDescent="0.35">
      <c r="C161" s="9"/>
      <c r="D161" s="9"/>
      <c r="K161" s="11"/>
      <c r="L161" s="11"/>
      <c r="M161" s="10"/>
    </row>
    <row r="162" spans="3:13" s="8" customFormat="1" ht="18" x14ac:dyDescent="0.35">
      <c r="C162" s="9"/>
      <c r="D162" s="9"/>
      <c r="K162" s="11"/>
      <c r="L162" s="11"/>
      <c r="M162" s="10"/>
    </row>
    <row r="163" spans="3:13" s="8" customFormat="1" ht="18" x14ac:dyDescent="0.35">
      <c r="C163" s="9"/>
      <c r="D163" s="9"/>
      <c r="K163" s="11"/>
      <c r="L163" s="11"/>
      <c r="M163" s="10"/>
    </row>
    <row r="164" spans="3:13" s="8" customFormat="1" ht="18" x14ac:dyDescent="0.35">
      <c r="C164" s="9"/>
      <c r="D164" s="9"/>
      <c r="K164" s="11"/>
      <c r="L164" s="11"/>
      <c r="M164" s="10"/>
    </row>
    <row r="165" spans="3:13" s="8" customFormat="1" ht="18" x14ac:dyDescent="0.35">
      <c r="C165" s="9"/>
      <c r="D165" s="9"/>
      <c r="K165" s="11"/>
      <c r="L165" s="11"/>
      <c r="M165" s="10"/>
    </row>
    <row r="166" spans="3:13" s="8" customFormat="1" ht="18" x14ac:dyDescent="0.35">
      <c r="C166" s="9"/>
      <c r="D166" s="9"/>
      <c r="K166" s="11"/>
      <c r="L166" s="11"/>
      <c r="M166" s="10"/>
    </row>
    <row r="167" spans="3:13" s="8" customFormat="1" ht="18" x14ac:dyDescent="0.35">
      <c r="C167" s="9"/>
      <c r="D167" s="9"/>
      <c r="K167" s="11"/>
      <c r="L167" s="11"/>
      <c r="M167" s="10"/>
    </row>
    <row r="168" spans="3:13" s="8" customFormat="1" ht="18" x14ac:dyDescent="0.35">
      <c r="C168" s="9"/>
      <c r="D168" s="9"/>
      <c r="K168" s="11"/>
      <c r="L168" s="11"/>
      <c r="M168" s="10"/>
    </row>
    <row r="169" spans="3:13" s="8" customFormat="1" ht="18" x14ac:dyDescent="0.35">
      <c r="C169" s="9"/>
      <c r="D169" s="9"/>
      <c r="K169" s="11"/>
      <c r="L169" s="11"/>
      <c r="M169" s="10"/>
    </row>
    <row r="170" spans="3:13" s="8" customFormat="1" ht="18" x14ac:dyDescent="0.35">
      <c r="C170" s="9"/>
      <c r="D170" s="9"/>
      <c r="K170" s="11"/>
      <c r="L170" s="11"/>
      <c r="M170" s="10"/>
    </row>
    <row r="171" spans="3:13" s="8" customFormat="1" ht="18" x14ac:dyDescent="0.35">
      <c r="C171" s="9"/>
      <c r="D171" s="9"/>
      <c r="K171" s="11"/>
      <c r="L171" s="11"/>
      <c r="M171" s="10"/>
    </row>
    <row r="172" spans="3:13" s="8" customFormat="1" ht="18" x14ac:dyDescent="0.35">
      <c r="C172" s="9"/>
      <c r="D172" s="9"/>
      <c r="K172" s="11"/>
      <c r="L172" s="11"/>
      <c r="M172" s="10"/>
    </row>
    <row r="173" spans="3:13" s="8" customFormat="1" ht="18" x14ac:dyDescent="0.35">
      <c r="C173" s="9"/>
      <c r="D173" s="9"/>
      <c r="K173" s="11"/>
      <c r="L173" s="11"/>
      <c r="M173" s="10"/>
    </row>
    <row r="174" spans="3:13" s="8" customFormat="1" ht="18" x14ac:dyDescent="0.35">
      <c r="C174" s="9"/>
      <c r="D174" s="9"/>
      <c r="K174" s="11"/>
      <c r="L174" s="11"/>
      <c r="M174" s="10"/>
    </row>
    <row r="175" spans="3:13" s="8" customFormat="1" ht="18" x14ac:dyDescent="0.35">
      <c r="C175" s="9"/>
      <c r="D175" s="9"/>
      <c r="K175" s="11"/>
      <c r="L175" s="11"/>
      <c r="M175" s="10"/>
    </row>
    <row r="176" spans="3:13" s="8" customFormat="1" ht="18" x14ac:dyDescent="0.35">
      <c r="C176" s="9"/>
      <c r="D176" s="9"/>
      <c r="K176" s="11"/>
      <c r="L176" s="11"/>
      <c r="M176" s="10"/>
    </row>
    <row r="177" spans="3:13" s="8" customFormat="1" ht="18" x14ac:dyDescent="0.35">
      <c r="C177" s="9"/>
      <c r="D177" s="9"/>
      <c r="K177" s="11"/>
      <c r="L177" s="11"/>
      <c r="M177" s="10"/>
    </row>
    <row r="178" spans="3:13" s="8" customFormat="1" ht="18" x14ac:dyDescent="0.35">
      <c r="C178" s="9"/>
      <c r="D178" s="9"/>
      <c r="K178" s="11"/>
      <c r="L178" s="11"/>
      <c r="M178" s="10"/>
    </row>
    <row r="179" spans="3:13" s="8" customFormat="1" ht="18" x14ac:dyDescent="0.35">
      <c r="C179" s="9"/>
      <c r="D179" s="9"/>
      <c r="K179" s="11"/>
      <c r="L179" s="11"/>
      <c r="M179" s="10"/>
    </row>
    <row r="180" spans="3:13" s="8" customFormat="1" ht="18" x14ac:dyDescent="0.35">
      <c r="C180" s="9"/>
      <c r="D180" s="9"/>
      <c r="K180" s="11"/>
      <c r="L180" s="11"/>
      <c r="M180" s="10"/>
    </row>
    <row r="181" spans="3:13" s="8" customFormat="1" ht="18" x14ac:dyDescent="0.35">
      <c r="C181" s="9"/>
      <c r="D181" s="9"/>
      <c r="K181" s="11"/>
      <c r="L181" s="11"/>
      <c r="M181" s="10"/>
    </row>
    <row r="182" spans="3:13" s="8" customFormat="1" ht="18" x14ac:dyDescent="0.35">
      <c r="C182" s="9"/>
      <c r="D182" s="9"/>
      <c r="K182" s="11"/>
      <c r="L182" s="11"/>
      <c r="M182" s="10"/>
    </row>
    <row r="183" spans="3:13" s="8" customFormat="1" ht="18" x14ac:dyDescent="0.35">
      <c r="C183" s="9"/>
      <c r="D183" s="9"/>
      <c r="K183" s="11"/>
      <c r="L183" s="11"/>
      <c r="M183" s="10"/>
    </row>
    <row r="184" spans="3:13" s="8" customFormat="1" ht="18" x14ac:dyDescent="0.35">
      <c r="C184" s="9"/>
      <c r="D184" s="9"/>
      <c r="K184" s="11"/>
      <c r="L184" s="11"/>
      <c r="M184" s="10"/>
    </row>
    <row r="185" spans="3:13" s="8" customFormat="1" ht="18" x14ac:dyDescent="0.35">
      <c r="C185" s="9"/>
      <c r="D185" s="9"/>
      <c r="K185" s="11"/>
      <c r="L185" s="11"/>
      <c r="M185" s="10"/>
    </row>
    <row r="186" spans="3:13" s="8" customFormat="1" ht="18" x14ac:dyDescent="0.35">
      <c r="C186" s="9"/>
      <c r="D186" s="9"/>
      <c r="K186" s="11"/>
      <c r="L186" s="11"/>
      <c r="M186" s="10"/>
    </row>
    <row r="187" spans="3:13" s="8" customFormat="1" ht="18" x14ac:dyDescent="0.35">
      <c r="C187" s="9"/>
      <c r="D187" s="9"/>
      <c r="K187" s="11"/>
      <c r="L187" s="11"/>
      <c r="M187" s="10"/>
    </row>
    <row r="188" spans="3:13" s="8" customFormat="1" ht="18" x14ac:dyDescent="0.35">
      <c r="C188" s="9"/>
      <c r="D188" s="9"/>
      <c r="K188" s="11"/>
      <c r="L188" s="11"/>
      <c r="M188" s="10"/>
    </row>
    <row r="189" spans="3:13" s="8" customFormat="1" ht="18" x14ac:dyDescent="0.35">
      <c r="C189" s="9"/>
      <c r="D189" s="9"/>
      <c r="K189" s="11"/>
      <c r="L189" s="11"/>
      <c r="M189" s="10"/>
    </row>
    <row r="190" spans="3:13" s="8" customFormat="1" ht="18" x14ac:dyDescent="0.35">
      <c r="C190" s="9"/>
      <c r="D190" s="9"/>
      <c r="K190" s="11"/>
      <c r="L190" s="11"/>
      <c r="M190" s="10"/>
    </row>
    <row r="191" spans="3:13" s="8" customFormat="1" ht="18" x14ac:dyDescent="0.35">
      <c r="C191" s="9"/>
      <c r="D191" s="9"/>
      <c r="K191" s="11"/>
      <c r="L191" s="11"/>
      <c r="M191" s="10"/>
    </row>
    <row r="192" spans="3:13" s="8" customFormat="1" ht="18" x14ac:dyDescent="0.35">
      <c r="C192" s="9"/>
      <c r="D192" s="9"/>
      <c r="K192" s="11"/>
      <c r="L192" s="11"/>
      <c r="M192" s="10"/>
    </row>
    <row r="193" spans="3:13" s="8" customFormat="1" ht="18" x14ac:dyDescent="0.35">
      <c r="C193" s="9"/>
      <c r="D193" s="9"/>
      <c r="K193" s="11"/>
      <c r="L193" s="11"/>
      <c r="M193" s="10"/>
    </row>
    <row r="194" spans="3:13" s="8" customFormat="1" ht="18" x14ac:dyDescent="0.35">
      <c r="C194" s="9"/>
      <c r="D194" s="9"/>
      <c r="K194" s="11"/>
      <c r="L194" s="11"/>
      <c r="M194" s="10"/>
    </row>
    <row r="195" spans="3:13" s="8" customFormat="1" ht="18" x14ac:dyDescent="0.35">
      <c r="C195" s="9"/>
      <c r="D195" s="9"/>
      <c r="K195" s="11"/>
      <c r="L195" s="11"/>
      <c r="M195" s="10"/>
    </row>
    <row r="196" spans="3:13" s="8" customFormat="1" ht="18" x14ac:dyDescent="0.35">
      <c r="C196" s="9"/>
      <c r="D196" s="9"/>
      <c r="K196" s="11"/>
      <c r="L196" s="11"/>
      <c r="M196" s="10"/>
    </row>
    <row r="197" spans="3:13" s="8" customFormat="1" ht="18" x14ac:dyDescent="0.35">
      <c r="C197" s="9"/>
      <c r="D197" s="9"/>
      <c r="K197" s="11"/>
      <c r="L197" s="11"/>
      <c r="M197" s="10"/>
    </row>
    <row r="198" spans="3:13" s="8" customFormat="1" ht="18" x14ac:dyDescent="0.35">
      <c r="C198" s="9"/>
      <c r="D198" s="9"/>
      <c r="K198" s="11"/>
      <c r="L198" s="11"/>
      <c r="M198" s="10"/>
    </row>
    <row r="199" spans="3:13" s="8" customFormat="1" ht="18" x14ac:dyDescent="0.35">
      <c r="C199" s="9"/>
      <c r="D199" s="9"/>
      <c r="K199" s="11"/>
      <c r="L199" s="11"/>
      <c r="M199" s="10"/>
    </row>
    <row r="200" spans="3:13" s="8" customFormat="1" ht="18" x14ac:dyDescent="0.35">
      <c r="C200" s="9"/>
      <c r="D200" s="9"/>
      <c r="K200" s="11"/>
      <c r="L200" s="11"/>
      <c r="M200" s="10"/>
    </row>
    <row r="201" spans="3:13" s="8" customFormat="1" ht="18" x14ac:dyDescent="0.35">
      <c r="C201" s="9"/>
      <c r="D201" s="9"/>
      <c r="K201" s="11"/>
      <c r="L201" s="11"/>
      <c r="M201" s="10"/>
    </row>
    <row r="202" spans="3:13" s="8" customFormat="1" ht="18" x14ac:dyDescent="0.35">
      <c r="C202" s="9"/>
      <c r="D202" s="9"/>
      <c r="K202" s="11"/>
      <c r="L202" s="11"/>
      <c r="M202" s="10"/>
    </row>
    <row r="203" spans="3:13" s="8" customFormat="1" ht="18" x14ac:dyDescent="0.35">
      <c r="C203" s="9"/>
      <c r="D203" s="9"/>
      <c r="K203" s="11"/>
      <c r="L203" s="11"/>
      <c r="M203" s="10"/>
    </row>
    <row r="204" spans="3:13" s="8" customFormat="1" ht="18" x14ac:dyDescent="0.35">
      <c r="C204" s="9"/>
      <c r="D204" s="9"/>
      <c r="K204" s="11"/>
      <c r="L204" s="11"/>
      <c r="M204" s="10"/>
    </row>
    <row r="205" spans="3:13" s="8" customFormat="1" ht="18" x14ac:dyDescent="0.35">
      <c r="C205" s="9"/>
      <c r="D205" s="9"/>
      <c r="K205" s="11"/>
      <c r="L205" s="11"/>
      <c r="M205" s="10"/>
    </row>
    <row r="206" spans="3:13" s="8" customFormat="1" ht="18" x14ac:dyDescent="0.35">
      <c r="C206" s="9"/>
      <c r="D206" s="9"/>
      <c r="K206" s="11"/>
      <c r="L206" s="11"/>
      <c r="M206" s="10"/>
    </row>
    <row r="207" spans="3:13" s="8" customFormat="1" ht="18" x14ac:dyDescent="0.35">
      <c r="C207" s="9"/>
      <c r="D207" s="9"/>
      <c r="K207" s="11"/>
      <c r="L207" s="11"/>
      <c r="M207" s="10"/>
    </row>
    <row r="208" spans="3:13" s="8" customFormat="1" ht="18" x14ac:dyDescent="0.35">
      <c r="C208" s="9"/>
      <c r="D208" s="9"/>
      <c r="K208" s="11"/>
      <c r="L208" s="11"/>
      <c r="M208" s="10"/>
    </row>
    <row r="209" spans="3:13" s="8" customFormat="1" ht="18" x14ac:dyDescent="0.35">
      <c r="C209" s="9"/>
      <c r="D209" s="9"/>
      <c r="K209" s="11"/>
      <c r="L209" s="11"/>
      <c r="M209" s="10"/>
    </row>
    <row r="210" spans="3:13" s="8" customFormat="1" ht="18" x14ac:dyDescent="0.35">
      <c r="C210" s="9"/>
      <c r="D210" s="9"/>
      <c r="K210" s="11"/>
      <c r="L210" s="11"/>
      <c r="M210" s="10"/>
    </row>
    <row r="211" spans="3:13" s="8" customFormat="1" ht="18" x14ac:dyDescent="0.35">
      <c r="C211" s="9"/>
      <c r="D211" s="9"/>
      <c r="K211" s="11"/>
      <c r="L211" s="11"/>
      <c r="M211" s="10"/>
    </row>
    <row r="212" spans="3:13" s="8" customFormat="1" ht="18" x14ac:dyDescent="0.35">
      <c r="C212" s="9"/>
      <c r="D212" s="9"/>
      <c r="K212" s="11"/>
      <c r="L212" s="11"/>
      <c r="M212" s="10"/>
    </row>
    <row r="213" spans="3:13" s="8" customFormat="1" ht="18" x14ac:dyDescent="0.35">
      <c r="C213" s="9"/>
      <c r="D213" s="9"/>
      <c r="K213" s="11"/>
      <c r="L213" s="11"/>
      <c r="M213" s="10"/>
    </row>
    <row r="214" spans="3:13" s="8" customFormat="1" ht="18" x14ac:dyDescent="0.35">
      <c r="C214" s="9"/>
      <c r="D214" s="9"/>
      <c r="K214" s="11"/>
      <c r="L214" s="11"/>
      <c r="M214" s="10"/>
    </row>
    <row r="215" spans="3:13" s="8" customFormat="1" ht="18" x14ac:dyDescent="0.35">
      <c r="C215" s="9"/>
      <c r="D215" s="9"/>
      <c r="K215" s="11"/>
      <c r="L215" s="11"/>
      <c r="M215" s="10"/>
    </row>
    <row r="216" spans="3:13" s="8" customFormat="1" ht="18" x14ac:dyDescent="0.35">
      <c r="C216" s="9"/>
      <c r="D216" s="9"/>
      <c r="K216" s="11"/>
      <c r="L216" s="11"/>
      <c r="M216" s="10"/>
    </row>
    <row r="217" spans="3:13" s="8" customFormat="1" ht="18" x14ac:dyDescent="0.35">
      <c r="C217" s="9"/>
      <c r="D217" s="9"/>
      <c r="K217" s="11"/>
      <c r="L217" s="11"/>
      <c r="M217" s="10"/>
    </row>
    <row r="218" spans="3:13" s="8" customFormat="1" ht="18" x14ac:dyDescent="0.35">
      <c r="C218" s="9"/>
      <c r="D218" s="9"/>
      <c r="K218" s="11"/>
      <c r="L218" s="11"/>
      <c r="M218" s="10"/>
    </row>
    <row r="219" spans="3:13" s="8" customFormat="1" ht="18" x14ac:dyDescent="0.35">
      <c r="C219" s="9"/>
      <c r="D219" s="9"/>
      <c r="K219" s="11"/>
      <c r="L219" s="11"/>
      <c r="M219" s="10"/>
    </row>
    <row r="220" spans="3:13" s="8" customFormat="1" ht="18" x14ac:dyDescent="0.35">
      <c r="C220" s="9"/>
      <c r="D220" s="9"/>
      <c r="K220" s="11"/>
      <c r="L220" s="11"/>
      <c r="M220" s="10"/>
    </row>
    <row r="221" spans="3:13" s="8" customFormat="1" ht="18" x14ac:dyDescent="0.35">
      <c r="C221" s="9"/>
      <c r="D221" s="9"/>
      <c r="K221" s="11"/>
      <c r="L221" s="11"/>
      <c r="M221" s="10"/>
    </row>
    <row r="222" spans="3:13" s="8" customFormat="1" ht="18" x14ac:dyDescent="0.35">
      <c r="C222" s="9"/>
      <c r="D222" s="9"/>
      <c r="K222" s="11"/>
      <c r="L222" s="11"/>
      <c r="M222" s="10"/>
    </row>
    <row r="223" spans="3:13" s="8" customFormat="1" ht="18" x14ac:dyDescent="0.35">
      <c r="C223" s="9"/>
      <c r="D223" s="9"/>
      <c r="K223" s="11"/>
      <c r="L223" s="11"/>
      <c r="M223" s="10"/>
    </row>
    <row r="224" spans="3:13" s="8" customFormat="1" ht="18" x14ac:dyDescent="0.35">
      <c r="C224" s="9"/>
      <c r="D224" s="9"/>
      <c r="K224" s="11"/>
      <c r="L224" s="11"/>
      <c r="M224" s="10"/>
    </row>
    <row r="225" spans="1:13" s="8" customFormat="1" ht="18" x14ac:dyDescent="0.35">
      <c r="C225" s="9"/>
      <c r="D225" s="9"/>
      <c r="K225" s="11"/>
      <c r="L225" s="11"/>
      <c r="M225" s="10"/>
    </row>
    <row r="226" spans="1:13" s="8" customFormat="1" ht="18" x14ac:dyDescent="0.35">
      <c r="C226" s="9"/>
      <c r="D226" s="9"/>
      <c r="K226" s="11"/>
      <c r="L226" s="11"/>
      <c r="M226" s="10"/>
    </row>
    <row r="227" spans="1:13" s="8" customFormat="1" ht="18" x14ac:dyDescent="0.35">
      <c r="C227" s="9"/>
      <c r="D227" s="9"/>
      <c r="K227" s="11"/>
      <c r="L227" s="11"/>
      <c r="M227" s="10"/>
    </row>
    <row r="228" spans="1:13" s="8" customFormat="1" ht="18" x14ac:dyDescent="0.35">
      <c r="C228" s="9"/>
      <c r="D228" s="9"/>
      <c r="K228" s="11"/>
      <c r="L228" s="11"/>
      <c r="M228" s="10"/>
    </row>
    <row r="229" spans="1:13" s="8" customFormat="1" ht="18" x14ac:dyDescent="0.35">
      <c r="C229" s="9"/>
      <c r="D229" s="9"/>
      <c r="K229" s="11"/>
      <c r="L229" s="11"/>
      <c r="M229" s="10"/>
    </row>
    <row r="230" spans="1:13" s="8" customFormat="1" ht="18" x14ac:dyDescent="0.35">
      <c r="A230" s="12"/>
      <c r="B230" s="12"/>
      <c r="C230" s="13"/>
      <c r="D230" s="13"/>
      <c r="E230" s="12"/>
      <c r="F230" s="12"/>
      <c r="G230" s="12"/>
      <c r="H230" s="12"/>
      <c r="I230" s="12"/>
      <c r="J230" s="12"/>
      <c r="K230" s="11"/>
      <c r="L230" s="11"/>
      <c r="M230" s="10"/>
    </row>
    <row r="231" spans="1:13" ht="18" x14ac:dyDescent="0.35">
      <c r="K231" s="11"/>
      <c r="L231" s="11"/>
      <c r="M231" s="10"/>
    </row>
    <row r="232" spans="1:13" ht="18" x14ac:dyDescent="0.35">
      <c r="K232" s="11"/>
      <c r="L232" s="11"/>
      <c r="M232" s="10"/>
    </row>
    <row r="233" spans="1:13" ht="18" x14ac:dyDescent="0.35">
      <c r="K233" s="11"/>
      <c r="L233" s="11"/>
      <c r="M233" s="10"/>
    </row>
    <row r="234" spans="1:13" ht="18" x14ac:dyDescent="0.35">
      <c r="K234" s="11"/>
      <c r="L234" s="11"/>
      <c r="M234" s="10"/>
    </row>
    <row r="235" spans="1:13" ht="18" x14ac:dyDescent="0.35">
      <c r="K235" s="11"/>
      <c r="L235" s="11"/>
      <c r="M235" s="10"/>
    </row>
    <row r="236" spans="1:13" ht="18" x14ac:dyDescent="0.35">
      <c r="K236" s="11"/>
      <c r="L236" s="11"/>
      <c r="M236" s="10"/>
    </row>
    <row r="237" spans="1:13" ht="18" x14ac:dyDescent="0.35">
      <c r="K237" s="11"/>
      <c r="L237" s="11"/>
      <c r="M237" s="10"/>
    </row>
    <row r="238" spans="1:13" ht="18" x14ac:dyDescent="0.35">
      <c r="K238" s="11"/>
      <c r="L238" s="11"/>
      <c r="M238" s="10"/>
    </row>
    <row r="239" spans="1:13" ht="18" x14ac:dyDescent="0.35">
      <c r="K239" s="11"/>
      <c r="L239" s="11"/>
      <c r="M239" s="10"/>
    </row>
    <row r="240" spans="1:13" ht="18" x14ac:dyDescent="0.35">
      <c r="K240" s="11"/>
      <c r="L240" s="11"/>
      <c r="M240" s="10"/>
    </row>
    <row r="241" spans="11:13" ht="18" x14ac:dyDescent="0.35">
      <c r="K241" s="11"/>
      <c r="L241" s="11"/>
      <c r="M241" s="10"/>
    </row>
    <row r="242" spans="11:13" ht="18" x14ac:dyDescent="0.35">
      <c r="K242" s="11"/>
      <c r="L242" s="11"/>
      <c r="M242" s="10"/>
    </row>
    <row r="243" spans="11:13" ht="18" x14ac:dyDescent="0.35">
      <c r="K243" s="11"/>
      <c r="L243" s="11"/>
      <c r="M243" s="10"/>
    </row>
    <row r="244" spans="11:13" ht="18" x14ac:dyDescent="0.35">
      <c r="K244" s="11"/>
      <c r="L244" s="11"/>
      <c r="M244" s="10"/>
    </row>
    <row r="245" spans="11:13" ht="18" x14ac:dyDescent="0.35">
      <c r="K245" s="11"/>
      <c r="L245" s="11"/>
      <c r="M245" s="10"/>
    </row>
    <row r="246" spans="11:13" ht="18" x14ac:dyDescent="0.35">
      <c r="K246" s="11"/>
      <c r="L246" s="11"/>
      <c r="M246" s="10"/>
    </row>
    <row r="247" spans="11:13" ht="18" x14ac:dyDescent="0.35">
      <c r="K247" s="11"/>
      <c r="L247" s="11"/>
      <c r="M247" s="10"/>
    </row>
    <row r="248" spans="11:13" ht="18" x14ac:dyDescent="0.35">
      <c r="K248" s="11"/>
      <c r="L248" s="11"/>
      <c r="M248" s="10"/>
    </row>
    <row r="249" spans="11:13" ht="18" x14ac:dyDescent="0.35">
      <c r="K249" s="11"/>
      <c r="L249" s="11"/>
      <c r="M249" s="10"/>
    </row>
    <row r="250" spans="11:13" ht="18" x14ac:dyDescent="0.35">
      <c r="K250" s="11"/>
      <c r="L250" s="11"/>
      <c r="M250" s="10"/>
    </row>
    <row r="251" spans="11:13" ht="18" x14ac:dyDescent="0.35">
      <c r="K251" s="11"/>
      <c r="L251" s="11"/>
      <c r="M251" s="10"/>
    </row>
    <row r="252" spans="11:13" ht="18" x14ac:dyDescent="0.35">
      <c r="K252" s="11"/>
      <c r="L252" s="11"/>
      <c r="M252" s="10"/>
    </row>
    <row r="253" spans="11:13" ht="18" x14ac:dyDescent="0.35">
      <c r="K253" s="11"/>
      <c r="L253" s="11"/>
      <c r="M253" s="10"/>
    </row>
    <row r="254" spans="11:13" ht="18" x14ac:dyDescent="0.35">
      <c r="K254" s="11"/>
      <c r="L254" s="11"/>
      <c r="M254" s="10"/>
    </row>
    <row r="255" spans="11:13" ht="18" x14ac:dyDescent="0.35">
      <c r="K255" s="11"/>
      <c r="L255" s="11"/>
      <c r="M255" s="10"/>
    </row>
    <row r="256" spans="11:13" ht="18" x14ac:dyDescent="0.35">
      <c r="K256" s="11"/>
      <c r="L256" s="11"/>
      <c r="M256" s="10"/>
    </row>
    <row r="257" spans="11:13" ht="18" x14ac:dyDescent="0.35">
      <c r="K257" s="11"/>
      <c r="L257" s="11"/>
      <c r="M257" s="10"/>
    </row>
    <row r="258" spans="11:13" ht="18" x14ac:dyDescent="0.35">
      <c r="K258" s="11"/>
      <c r="L258" s="11"/>
      <c r="M258" s="10"/>
    </row>
    <row r="259" spans="11:13" ht="18" x14ac:dyDescent="0.35">
      <c r="K259" s="11"/>
      <c r="L259" s="11"/>
      <c r="M259" s="10"/>
    </row>
    <row r="260" spans="11:13" ht="18" x14ac:dyDescent="0.35">
      <c r="K260" s="11"/>
      <c r="L260" s="11"/>
      <c r="M260" s="10"/>
    </row>
    <row r="261" spans="11:13" ht="18" x14ac:dyDescent="0.35">
      <c r="K261" s="11"/>
      <c r="L261" s="11"/>
      <c r="M261" s="10"/>
    </row>
    <row r="262" spans="11:13" ht="18" x14ac:dyDescent="0.35">
      <c r="K262" s="11"/>
      <c r="L262" s="11"/>
      <c r="M262" s="10"/>
    </row>
    <row r="263" spans="11:13" ht="18" x14ac:dyDescent="0.35">
      <c r="K263" s="11"/>
      <c r="L263" s="11"/>
      <c r="M263" s="10"/>
    </row>
    <row r="264" spans="11:13" ht="18" x14ac:dyDescent="0.35">
      <c r="K264" s="11"/>
      <c r="L264" s="11"/>
      <c r="M264" s="10"/>
    </row>
    <row r="265" spans="11:13" ht="18" x14ac:dyDescent="0.35">
      <c r="K265" s="11"/>
      <c r="L265" s="11"/>
      <c r="M265" s="10"/>
    </row>
    <row r="266" spans="11:13" ht="18" x14ac:dyDescent="0.35">
      <c r="K266" s="11"/>
      <c r="L266" s="11"/>
      <c r="M266" s="10"/>
    </row>
    <row r="267" spans="11:13" ht="18" x14ac:dyDescent="0.35">
      <c r="K267" s="11"/>
      <c r="L267" s="11"/>
      <c r="M267" s="10"/>
    </row>
    <row r="268" spans="11:13" ht="18" x14ac:dyDescent="0.35">
      <c r="K268" s="11"/>
      <c r="L268" s="11"/>
      <c r="M268" s="10"/>
    </row>
    <row r="269" spans="11:13" ht="18" x14ac:dyDescent="0.35">
      <c r="K269" s="11"/>
      <c r="L269" s="11"/>
      <c r="M269" s="10"/>
    </row>
    <row r="270" spans="11:13" ht="18" x14ac:dyDescent="0.35">
      <c r="K270" s="11"/>
      <c r="L270" s="11"/>
      <c r="M270" s="10"/>
    </row>
    <row r="271" spans="11:13" ht="18" x14ac:dyDescent="0.35">
      <c r="K271" s="11"/>
      <c r="L271" s="11"/>
      <c r="M271" s="10"/>
    </row>
    <row r="272" spans="11:13" ht="18" x14ac:dyDescent="0.35">
      <c r="K272" s="11"/>
      <c r="L272" s="11"/>
      <c r="M272" s="10"/>
    </row>
    <row r="273" spans="11:13" ht="18" x14ac:dyDescent="0.35">
      <c r="K273" s="11"/>
      <c r="L273" s="11"/>
      <c r="M273" s="10"/>
    </row>
    <row r="274" spans="11:13" ht="18" x14ac:dyDescent="0.35">
      <c r="K274" s="11"/>
      <c r="L274" s="11"/>
      <c r="M274" s="10"/>
    </row>
    <row r="275" spans="11:13" ht="18" x14ac:dyDescent="0.35">
      <c r="K275" s="11"/>
      <c r="L275" s="11"/>
      <c r="M275" s="10"/>
    </row>
    <row r="276" spans="11:13" ht="18" x14ac:dyDescent="0.35">
      <c r="K276" s="11"/>
      <c r="L276" s="11"/>
      <c r="M276" s="10"/>
    </row>
    <row r="277" spans="11:13" ht="18" x14ac:dyDescent="0.35">
      <c r="K277" s="11"/>
      <c r="L277" s="11"/>
      <c r="M277" s="10"/>
    </row>
    <row r="278" spans="11:13" ht="18" x14ac:dyDescent="0.35">
      <c r="K278" s="11"/>
      <c r="L278" s="11"/>
      <c r="M278" s="10"/>
    </row>
    <row r="279" spans="11:13" ht="18" x14ac:dyDescent="0.35">
      <c r="K279" s="11"/>
      <c r="L279" s="11"/>
      <c r="M279" s="10"/>
    </row>
    <row r="280" spans="11:13" ht="18" x14ac:dyDescent="0.35">
      <c r="K280" s="11"/>
      <c r="L280" s="11"/>
      <c r="M280" s="10"/>
    </row>
    <row r="281" spans="11:13" ht="18" x14ac:dyDescent="0.35">
      <c r="K281" s="11"/>
      <c r="L281" s="11"/>
      <c r="M281" s="10"/>
    </row>
    <row r="282" spans="11:13" ht="18" x14ac:dyDescent="0.35">
      <c r="K282" s="11"/>
      <c r="L282" s="11"/>
      <c r="M282" s="10"/>
    </row>
    <row r="283" spans="11:13" ht="18" x14ac:dyDescent="0.35">
      <c r="K283" s="11"/>
      <c r="L283" s="11"/>
      <c r="M283" s="10"/>
    </row>
    <row r="284" spans="11:13" ht="18" x14ac:dyDescent="0.35">
      <c r="K284" s="11"/>
      <c r="L284" s="11"/>
      <c r="M284" s="10"/>
    </row>
    <row r="285" spans="11:13" ht="18" x14ac:dyDescent="0.35">
      <c r="K285" s="11"/>
      <c r="L285" s="11"/>
      <c r="M285" s="10"/>
    </row>
    <row r="286" spans="11:13" ht="18" x14ac:dyDescent="0.35">
      <c r="K286" s="11"/>
      <c r="L286" s="11"/>
      <c r="M286" s="10"/>
    </row>
    <row r="287" spans="11:13" ht="18" x14ac:dyDescent="0.35">
      <c r="K287" s="11"/>
      <c r="L287" s="11"/>
      <c r="M287" s="10"/>
    </row>
    <row r="288" spans="11:13" ht="18" x14ac:dyDescent="0.35">
      <c r="K288" s="11"/>
      <c r="L288" s="11"/>
      <c r="M288" s="10"/>
    </row>
    <row r="289" spans="11:13" ht="18" x14ac:dyDescent="0.35">
      <c r="K289" s="11"/>
      <c r="L289" s="11"/>
      <c r="M289" s="10"/>
    </row>
    <row r="290" spans="11:13" ht="18" x14ac:dyDescent="0.35">
      <c r="K290" s="11"/>
      <c r="L290" s="11"/>
      <c r="M290" s="10"/>
    </row>
    <row r="291" spans="11:13" ht="18" x14ac:dyDescent="0.35">
      <c r="K291" s="11"/>
      <c r="L291" s="11"/>
      <c r="M291" s="10"/>
    </row>
    <row r="292" spans="11:13" ht="18" x14ac:dyDescent="0.35">
      <c r="K292" s="11"/>
      <c r="L292" s="11"/>
      <c r="M292" s="10"/>
    </row>
    <row r="293" spans="11:13" ht="18" x14ac:dyDescent="0.35">
      <c r="K293" s="11"/>
      <c r="L293" s="11"/>
      <c r="M293" s="10"/>
    </row>
    <row r="294" spans="11:13" ht="18" x14ac:dyDescent="0.35">
      <c r="K294" s="11"/>
      <c r="L294" s="11"/>
      <c r="M294" s="10"/>
    </row>
    <row r="295" spans="11:13" ht="18" x14ac:dyDescent="0.35">
      <c r="K295" s="11"/>
      <c r="L295" s="11"/>
      <c r="M295" s="10"/>
    </row>
    <row r="296" spans="11:13" ht="18" x14ac:dyDescent="0.35">
      <c r="K296" s="11"/>
      <c r="L296" s="11"/>
      <c r="M296" s="10"/>
    </row>
    <row r="297" spans="11:13" ht="18" x14ac:dyDescent="0.35">
      <c r="K297" s="11"/>
      <c r="L297" s="11"/>
      <c r="M297" s="10"/>
    </row>
    <row r="298" spans="11:13" ht="18" x14ac:dyDescent="0.35">
      <c r="K298" s="11"/>
      <c r="L298" s="11"/>
      <c r="M298" s="10"/>
    </row>
    <row r="299" spans="11:13" ht="18" x14ac:dyDescent="0.35">
      <c r="K299" s="11"/>
      <c r="L299" s="11"/>
      <c r="M299" s="10"/>
    </row>
    <row r="300" spans="11:13" ht="18" x14ac:dyDescent="0.35">
      <c r="K300" s="11"/>
      <c r="L300" s="11"/>
      <c r="M300" s="10"/>
    </row>
    <row r="301" spans="11:13" ht="18" x14ac:dyDescent="0.35">
      <c r="K301" s="11"/>
      <c r="L301" s="11"/>
      <c r="M301" s="10"/>
    </row>
    <row r="302" spans="11:13" ht="18" x14ac:dyDescent="0.35">
      <c r="K302" s="11"/>
      <c r="L302" s="11"/>
      <c r="M302" s="10"/>
    </row>
    <row r="303" spans="11:13" ht="18" x14ac:dyDescent="0.35">
      <c r="K303" s="11"/>
      <c r="L303" s="11"/>
      <c r="M303" s="10"/>
    </row>
    <row r="304" spans="11:13" ht="18" x14ac:dyDescent="0.35">
      <c r="K304" s="11"/>
      <c r="L304" s="11"/>
      <c r="M304" s="10"/>
    </row>
    <row r="305" spans="11:13" ht="18" x14ac:dyDescent="0.35">
      <c r="K305" s="11"/>
      <c r="L305" s="11"/>
      <c r="M305" s="10"/>
    </row>
    <row r="306" spans="11:13" ht="18" x14ac:dyDescent="0.35">
      <c r="K306" s="11"/>
      <c r="L306" s="11"/>
      <c r="M306" s="10"/>
    </row>
    <row r="307" spans="11:13" ht="18" x14ac:dyDescent="0.35">
      <c r="K307" s="11"/>
      <c r="L307" s="11"/>
      <c r="M307" s="10"/>
    </row>
    <row r="308" spans="11:13" ht="18" x14ac:dyDescent="0.35">
      <c r="K308" s="11"/>
      <c r="L308" s="11"/>
      <c r="M308" s="10"/>
    </row>
    <row r="309" spans="11:13" ht="18" x14ac:dyDescent="0.35">
      <c r="K309" s="11"/>
      <c r="L309" s="11"/>
      <c r="M309" s="10"/>
    </row>
    <row r="310" spans="11:13" ht="18" x14ac:dyDescent="0.35">
      <c r="K310" s="11"/>
      <c r="L310" s="11"/>
      <c r="M310" s="10"/>
    </row>
    <row r="311" spans="11:13" ht="18" x14ac:dyDescent="0.35">
      <c r="K311" s="11"/>
      <c r="L311" s="11"/>
      <c r="M311" s="10"/>
    </row>
    <row r="312" spans="11:13" ht="18" x14ac:dyDescent="0.35">
      <c r="K312" s="11"/>
      <c r="L312" s="11"/>
      <c r="M312" s="10"/>
    </row>
    <row r="313" spans="11:13" ht="18" x14ac:dyDescent="0.35">
      <c r="K313" s="11"/>
      <c r="L313" s="11"/>
      <c r="M313" s="10"/>
    </row>
    <row r="314" spans="11:13" ht="18" x14ac:dyDescent="0.35">
      <c r="K314" s="11"/>
      <c r="L314" s="11"/>
      <c r="M314" s="10"/>
    </row>
    <row r="315" spans="11:13" ht="18" x14ac:dyDescent="0.35">
      <c r="K315" s="11"/>
      <c r="L315" s="11"/>
      <c r="M315" s="10"/>
    </row>
    <row r="316" spans="11:13" ht="18" x14ac:dyDescent="0.35">
      <c r="K316" s="11"/>
      <c r="L316" s="11"/>
      <c r="M316" s="10"/>
    </row>
    <row r="317" spans="11:13" ht="18" x14ac:dyDescent="0.35">
      <c r="K317" s="11"/>
      <c r="L317" s="11"/>
      <c r="M317" s="10"/>
    </row>
    <row r="318" spans="11:13" ht="18" x14ac:dyDescent="0.35">
      <c r="K318" s="11"/>
      <c r="L318" s="11"/>
      <c r="M318" s="10"/>
    </row>
    <row r="319" spans="11:13" ht="18" x14ac:dyDescent="0.35">
      <c r="K319" s="11"/>
      <c r="L319" s="11"/>
      <c r="M319" s="10"/>
    </row>
    <row r="320" spans="11:13" ht="18" x14ac:dyDescent="0.35">
      <c r="K320" s="11"/>
      <c r="L320" s="11"/>
      <c r="M320" s="10"/>
    </row>
    <row r="321" spans="11:13" ht="18" x14ac:dyDescent="0.35">
      <c r="K321" s="11"/>
      <c r="L321" s="11"/>
      <c r="M321" s="10"/>
    </row>
    <row r="322" spans="11:13" ht="18" x14ac:dyDescent="0.35">
      <c r="K322" s="11"/>
      <c r="L322" s="11"/>
      <c r="M322" s="10"/>
    </row>
    <row r="323" spans="11:13" ht="18" x14ac:dyDescent="0.35">
      <c r="K323" s="11"/>
      <c r="L323" s="11"/>
      <c r="M323" s="10"/>
    </row>
    <row r="324" spans="11:13" ht="18" x14ac:dyDescent="0.35">
      <c r="K324" s="11"/>
      <c r="L324" s="11"/>
      <c r="M324" s="10"/>
    </row>
    <row r="325" spans="11:13" ht="18" x14ac:dyDescent="0.35">
      <c r="K325" s="11"/>
      <c r="L325" s="11"/>
      <c r="M325" s="10"/>
    </row>
    <row r="326" spans="11:13" ht="18" x14ac:dyDescent="0.35">
      <c r="K326" s="11"/>
      <c r="L326" s="11"/>
      <c r="M326" s="10"/>
    </row>
    <row r="327" spans="11:13" ht="18" x14ac:dyDescent="0.35">
      <c r="K327" s="11"/>
      <c r="L327" s="11"/>
      <c r="M327" s="10"/>
    </row>
    <row r="328" spans="11:13" ht="18" x14ac:dyDescent="0.35">
      <c r="K328" s="11"/>
      <c r="L328" s="11"/>
      <c r="M328" s="10"/>
    </row>
    <row r="329" spans="11:13" ht="18" x14ac:dyDescent="0.35">
      <c r="K329" s="11"/>
      <c r="L329" s="11"/>
      <c r="M329" s="10"/>
    </row>
    <row r="330" spans="11:13" ht="18" x14ac:dyDescent="0.35">
      <c r="K330" s="11"/>
      <c r="L330" s="11"/>
      <c r="M330" s="10"/>
    </row>
    <row r="331" spans="11:13" ht="18" x14ac:dyDescent="0.35">
      <c r="K331" s="11"/>
      <c r="L331" s="11"/>
      <c r="M331" s="10"/>
    </row>
    <row r="332" spans="11:13" ht="18" x14ac:dyDescent="0.35">
      <c r="K332" s="11"/>
      <c r="L332" s="11"/>
      <c r="M332" s="10"/>
    </row>
    <row r="333" spans="11:13" ht="18" x14ac:dyDescent="0.35">
      <c r="K333" s="11"/>
      <c r="L333" s="11"/>
      <c r="M333" s="10"/>
    </row>
    <row r="334" spans="11:13" ht="18" x14ac:dyDescent="0.35">
      <c r="K334" s="11"/>
      <c r="L334" s="11"/>
      <c r="M334" s="10"/>
    </row>
    <row r="335" spans="11:13" ht="18" x14ac:dyDescent="0.35">
      <c r="K335" s="11"/>
      <c r="L335" s="11"/>
      <c r="M335" s="10"/>
    </row>
    <row r="336" spans="11:13" ht="18" x14ac:dyDescent="0.35">
      <c r="K336" s="11"/>
      <c r="L336" s="11"/>
      <c r="M336" s="10"/>
    </row>
    <row r="337" spans="11:13" ht="18" x14ac:dyDescent="0.35">
      <c r="K337" s="11"/>
      <c r="L337" s="11"/>
      <c r="M337" s="10"/>
    </row>
    <row r="338" spans="11:13" ht="18" x14ac:dyDescent="0.35">
      <c r="K338" s="11"/>
      <c r="L338" s="11"/>
      <c r="M338" s="10"/>
    </row>
    <row r="339" spans="11:13" ht="18" x14ac:dyDescent="0.35">
      <c r="K339" s="11"/>
      <c r="L339" s="11"/>
      <c r="M339" s="10"/>
    </row>
    <row r="340" spans="11:13" ht="18" x14ac:dyDescent="0.35">
      <c r="K340" s="11"/>
      <c r="L340" s="11"/>
      <c r="M340" s="10"/>
    </row>
    <row r="341" spans="11:13" ht="18" x14ac:dyDescent="0.35">
      <c r="K341" s="11"/>
      <c r="L341" s="11"/>
      <c r="M341" s="10"/>
    </row>
    <row r="342" spans="11:13" ht="18" x14ac:dyDescent="0.35">
      <c r="K342" s="11"/>
      <c r="L342" s="11"/>
      <c r="M342" s="10"/>
    </row>
    <row r="343" spans="11:13" ht="18" x14ac:dyDescent="0.35">
      <c r="K343" s="11"/>
      <c r="L343" s="11"/>
      <c r="M343" s="10"/>
    </row>
    <row r="344" spans="11:13" ht="18" x14ac:dyDescent="0.35">
      <c r="K344" s="11"/>
      <c r="L344" s="11"/>
      <c r="M344" s="10"/>
    </row>
    <row r="345" spans="11:13" ht="18" x14ac:dyDescent="0.35">
      <c r="K345" s="11"/>
      <c r="L345" s="11"/>
      <c r="M345" s="10"/>
    </row>
    <row r="346" spans="11:13" ht="18" x14ac:dyDescent="0.35">
      <c r="K346" s="11"/>
      <c r="L346" s="11"/>
      <c r="M346" s="10"/>
    </row>
    <row r="347" spans="11:13" ht="18" x14ac:dyDescent="0.35">
      <c r="K347" s="11"/>
      <c r="L347" s="11"/>
      <c r="M347" s="10"/>
    </row>
    <row r="348" spans="11:13" ht="18" x14ac:dyDescent="0.35">
      <c r="K348" s="11"/>
      <c r="L348" s="11"/>
      <c r="M348" s="10"/>
    </row>
    <row r="349" spans="11:13" ht="18" x14ac:dyDescent="0.35">
      <c r="K349" s="11"/>
      <c r="L349" s="11"/>
      <c r="M349" s="10"/>
    </row>
    <row r="350" spans="11:13" ht="18" x14ac:dyDescent="0.35">
      <c r="K350" s="11"/>
      <c r="L350" s="11"/>
      <c r="M350" s="10"/>
    </row>
    <row r="351" spans="11:13" ht="18" x14ac:dyDescent="0.35">
      <c r="K351" s="11"/>
      <c r="L351" s="11"/>
      <c r="M351" s="10"/>
    </row>
    <row r="352" spans="11:13" ht="18" x14ac:dyDescent="0.35">
      <c r="K352" s="11"/>
      <c r="L352" s="11"/>
      <c r="M352" s="10"/>
    </row>
    <row r="353" spans="11:13" ht="18" x14ac:dyDescent="0.35">
      <c r="K353" s="11"/>
      <c r="L353" s="11"/>
      <c r="M353" s="10"/>
    </row>
    <row r="354" spans="11:13" ht="18" x14ac:dyDescent="0.35">
      <c r="K354" s="11"/>
      <c r="L354" s="11"/>
      <c r="M354" s="10"/>
    </row>
    <row r="355" spans="11:13" ht="18" x14ac:dyDescent="0.35">
      <c r="K355" s="11"/>
      <c r="L355" s="11"/>
      <c r="M355" s="10"/>
    </row>
    <row r="356" spans="11:13" ht="18" x14ac:dyDescent="0.35">
      <c r="K356" s="11"/>
      <c r="L356" s="11"/>
      <c r="M356" s="10"/>
    </row>
    <row r="357" spans="11:13" ht="18" x14ac:dyDescent="0.35">
      <c r="K357" s="11"/>
      <c r="L357" s="11"/>
      <c r="M357" s="10"/>
    </row>
    <row r="358" spans="11:13" ht="18" x14ac:dyDescent="0.35">
      <c r="K358" s="11"/>
      <c r="L358" s="11"/>
      <c r="M358" s="10"/>
    </row>
    <row r="359" spans="11:13" ht="18" x14ac:dyDescent="0.35">
      <c r="K359" s="11"/>
      <c r="L359" s="11"/>
      <c r="M359" s="10"/>
    </row>
    <row r="360" spans="11:13" ht="18" x14ac:dyDescent="0.35">
      <c r="K360" s="11"/>
      <c r="L360" s="11"/>
      <c r="M360" s="10"/>
    </row>
    <row r="361" spans="11:13" ht="18" x14ac:dyDescent="0.35">
      <c r="K361" s="11"/>
      <c r="L361" s="11"/>
      <c r="M361" s="10"/>
    </row>
    <row r="362" spans="11:13" ht="18" x14ac:dyDescent="0.35">
      <c r="K362" s="11"/>
      <c r="L362" s="11"/>
      <c r="M362" s="10"/>
    </row>
    <row r="363" spans="11:13" ht="18" x14ac:dyDescent="0.35">
      <c r="K363" s="11"/>
      <c r="L363" s="11"/>
      <c r="M363" s="10"/>
    </row>
    <row r="364" spans="11:13" ht="18" x14ac:dyDescent="0.35">
      <c r="K364" s="11"/>
      <c r="L364" s="11"/>
      <c r="M364" s="10"/>
    </row>
    <row r="365" spans="11:13" ht="18" x14ac:dyDescent="0.35">
      <c r="K365" s="11"/>
      <c r="L365" s="11"/>
      <c r="M365" s="10"/>
    </row>
    <row r="366" spans="11:13" ht="18" x14ac:dyDescent="0.35">
      <c r="K366" s="11"/>
      <c r="L366" s="11"/>
      <c r="M366" s="10"/>
    </row>
    <row r="367" spans="11:13" ht="18" x14ac:dyDescent="0.35">
      <c r="K367" s="11"/>
      <c r="L367" s="11"/>
      <c r="M367" s="10"/>
    </row>
    <row r="368" spans="11:13" ht="18" x14ac:dyDescent="0.35">
      <c r="K368" s="11"/>
      <c r="L368" s="11"/>
      <c r="M368" s="10"/>
    </row>
    <row r="369" spans="11:13" ht="18" x14ac:dyDescent="0.35">
      <c r="K369" s="11"/>
      <c r="L369" s="11"/>
      <c r="M369" s="10"/>
    </row>
    <row r="370" spans="11:13" ht="18" x14ac:dyDescent="0.35">
      <c r="K370" s="11"/>
      <c r="L370" s="11"/>
      <c r="M370" s="10"/>
    </row>
    <row r="371" spans="11:13" ht="18" x14ac:dyDescent="0.35">
      <c r="K371" s="11"/>
      <c r="L371" s="11"/>
      <c r="M371" s="10"/>
    </row>
    <row r="372" spans="11:13" ht="18" x14ac:dyDescent="0.35">
      <c r="K372" s="11"/>
      <c r="L372" s="11"/>
      <c r="M372" s="10"/>
    </row>
    <row r="373" spans="11:13" ht="18" x14ac:dyDescent="0.35">
      <c r="K373" s="11"/>
      <c r="L373" s="11"/>
      <c r="M373" s="10"/>
    </row>
    <row r="374" spans="11:13" ht="18" x14ac:dyDescent="0.35">
      <c r="K374" s="11"/>
      <c r="L374" s="11"/>
      <c r="M374" s="10"/>
    </row>
    <row r="375" spans="11:13" ht="18" x14ac:dyDescent="0.35">
      <c r="K375" s="11"/>
      <c r="L375" s="11"/>
      <c r="M375" s="10"/>
    </row>
    <row r="376" spans="11:13" ht="18" x14ac:dyDescent="0.35">
      <c r="K376" s="11"/>
      <c r="L376" s="11"/>
      <c r="M376" s="10"/>
    </row>
    <row r="377" spans="11:13" ht="18" x14ac:dyDescent="0.35">
      <c r="K377" s="11"/>
      <c r="L377" s="11"/>
      <c r="M377" s="10"/>
    </row>
    <row r="378" spans="11:13" ht="18" x14ac:dyDescent="0.35">
      <c r="K378" s="11"/>
      <c r="L378" s="11"/>
      <c r="M378" s="10"/>
    </row>
    <row r="379" spans="11:13" ht="18" x14ac:dyDescent="0.35">
      <c r="K379" s="11"/>
      <c r="L379" s="11"/>
      <c r="M379" s="10"/>
    </row>
    <row r="380" spans="11:13" ht="18" x14ac:dyDescent="0.35">
      <c r="K380" s="11"/>
      <c r="L380" s="11"/>
      <c r="M380" s="10"/>
    </row>
    <row r="381" spans="11:13" ht="18" x14ac:dyDescent="0.35">
      <c r="K381" s="11"/>
      <c r="L381" s="11"/>
      <c r="M381" s="10"/>
    </row>
    <row r="382" spans="11:13" ht="18" x14ac:dyDescent="0.35">
      <c r="K382" s="11"/>
      <c r="L382" s="11"/>
      <c r="M382" s="10"/>
    </row>
    <row r="383" spans="11:13" ht="18" x14ac:dyDescent="0.35">
      <c r="K383" s="11"/>
      <c r="L383" s="11"/>
      <c r="M383" s="10"/>
    </row>
    <row r="384" spans="11:13" ht="18" x14ac:dyDescent="0.35">
      <c r="K384" s="11"/>
      <c r="L384" s="11"/>
      <c r="M384" s="10"/>
    </row>
    <row r="385" spans="11:13" ht="18" x14ac:dyDescent="0.35">
      <c r="K385" s="11"/>
      <c r="L385" s="11"/>
      <c r="M385" s="10"/>
    </row>
    <row r="386" spans="11:13" ht="18" x14ac:dyDescent="0.35">
      <c r="K386" s="11"/>
      <c r="L386" s="11"/>
      <c r="M386" s="10"/>
    </row>
    <row r="387" spans="11:13" ht="18" x14ac:dyDescent="0.35">
      <c r="K387" s="11"/>
      <c r="L387" s="11"/>
      <c r="M387" s="10"/>
    </row>
    <row r="388" spans="11:13" ht="18" x14ac:dyDescent="0.35">
      <c r="K388" s="11"/>
      <c r="L388" s="11"/>
      <c r="M388" s="10"/>
    </row>
    <row r="389" spans="11:13" ht="18" x14ac:dyDescent="0.35">
      <c r="K389" s="11"/>
      <c r="L389" s="11"/>
      <c r="M389" s="10"/>
    </row>
    <row r="390" spans="11:13" ht="18" x14ac:dyDescent="0.35">
      <c r="K390" s="11"/>
      <c r="L390" s="11"/>
      <c r="M390" s="10"/>
    </row>
    <row r="391" spans="11:13" ht="18" x14ac:dyDescent="0.35">
      <c r="K391" s="11"/>
      <c r="L391" s="11"/>
      <c r="M391" s="10"/>
    </row>
    <row r="392" spans="11:13" ht="18" x14ac:dyDescent="0.35">
      <c r="K392" s="11"/>
      <c r="L392" s="11"/>
      <c r="M392" s="10"/>
    </row>
    <row r="393" spans="11:13" ht="18" x14ac:dyDescent="0.35">
      <c r="K393" s="11"/>
      <c r="L393" s="11"/>
      <c r="M393" s="10"/>
    </row>
    <row r="394" spans="11:13" ht="18" x14ac:dyDescent="0.35">
      <c r="K394" s="11"/>
      <c r="L394" s="11"/>
      <c r="M394" s="10"/>
    </row>
    <row r="395" spans="11:13" ht="18" x14ac:dyDescent="0.35">
      <c r="K395" s="11"/>
      <c r="L395" s="11"/>
      <c r="M395" s="10"/>
    </row>
    <row r="396" spans="11:13" ht="18" x14ac:dyDescent="0.35">
      <c r="K396" s="11"/>
      <c r="L396" s="11"/>
      <c r="M396" s="10"/>
    </row>
    <row r="397" spans="11:13" ht="18" x14ac:dyDescent="0.35">
      <c r="K397" s="11"/>
      <c r="L397" s="11"/>
      <c r="M397" s="10"/>
    </row>
    <row r="398" spans="11:13" ht="18" x14ac:dyDescent="0.35">
      <c r="K398" s="11"/>
      <c r="L398" s="11"/>
      <c r="M398" s="10"/>
    </row>
    <row r="399" spans="11:13" ht="18" x14ac:dyDescent="0.35">
      <c r="K399" s="11"/>
      <c r="L399" s="11"/>
      <c r="M399" s="10"/>
    </row>
    <row r="400" spans="11:13" ht="18" x14ac:dyDescent="0.35">
      <c r="K400" s="11"/>
      <c r="L400" s="11"/>
      <c r="M400" s="10"/>
    </row>
    <row r="401" spans="11:13" ht="18" x14ac:dyDescent="0.35">
      <c r="K401" s="11"/>
      <c r="L401" s="11"/>
      <c r="M401" s="10"/>
    </row>
    <row r="402" spans="11:13" ht="18" x14ac:dyDescent="0.35">
      <c r="K402" s="11"/>
      <c r="L402" s="11"/>
      <c r="M402" s="10"/>
    </row>
    <row r="403" spans="11:13" ht="18" x14ac:dyDescent="0.35">
      <c r="K403" s="11"/>
      <c r="L403" s="11"/>
      <c r="M403" s="10"/>
    </row>
    <row r="404" spans="11:13" ht="18" x14ac:dyDescent="0.35">
      <c r="K404" s="11"/>
      <c r="L404" s="11"/>
      <c r="M404" s="10"/>
    </row>
    <row r="405" spans="11:13" ht="18" x14ac:dyDescent="0.35">
      <c r="K405" s="11"/>
      <c r="L405" s="11"/>
      <c r="M405" s="10"/>
    </row>
    <row r="406" spans="11:13" ht="18" x14ac:dyDescent="0.35">
      <c r="K406" s="11"/>
      <c r="L406" s="11"/>
      <c r="M406" s="10"/>
    </row>
    <row r="407" spans="11:13" ht="18" x14ac:dyDescent="0.35">
      <c r="K407" s="11"/>
      <c r="L407" s="11"/>
      <c r="M407" s="10"/>
    </row>
    <row r="408" spans="11:13" ht="18" x14ac:dyDescent="0.35">
      <c r="K408" s="11"/>
      <c r="L408" s="11"/>
      <c r="M408" s="10"/>
    </row>
    <row r="409" spans="11:13" ht="18" x14ac:dyDescent="0.35">
      <c r="K409" s="11"/>
      <c r="L409" s="11"/>
      <c r="M409" s="10"/>
    </row>
    <row r="410" spans="11:13" ht="18" x14ac:dyDescent="0.35">
      <c r="K410" s="11"/>
      <c r="L410" s="11"/>
      <c r="M410" s="10"/>
    </row>
    <row r="411" spans="11:13" ht="18" x14ac:dyDescent="0.35">
      <c r="K411" s="11"/>
      <c r="L411" s="11"/>
      <c r="M411" s="10"/>
    </row>
    <row r="412" spans="11:13" ht="18" x14ac:dyDescent="0.35">
      <c r="K412" s="11"/>
      <c r="L412" s="11"/>
      <c r="M412" s="10"/>
    </row>
    <row r="413" spans="11:13" ht="18" x14ac:dyDescent="0.35">
      <c r="K413" s="11"/>
      <c r="L413" s="11"/>
      <c r="M413" s="10"/>
    </row>
    <row r="414" spans="11:13" ht="18" x14ac:dyDescent="0.35">
      <c r="K414" s="11"/>
      <c r="L414" s="11"/>
      <c r="M414" s="10"/>
    </row>
    <row r="415" spans="11:13" ht="18" x14ac:dyDescent="0.35">
      <c r="K415" s="11"/>
      <c r="L415" s="11"/>
      <c r="M415" s="10"/>
    </row>
    <row r="416" spans="11:13" ht="18" x14ac:dyDescent="0.35">
      <c r="K416" s="11"/>
      <c r="L416" s="11"/>
      <c r="M416" s="10"/>
    </row>
    <row r="417" spans="11:13" ht="18" x14ac:dyDescent="0.35">
      <c r="K417" s="11"/>
      <c r="L417" s="11"/>
      <c r="M417" s="10"/>
    </row>
    <row r="418" spans="11:13" ht="18" x14ac:dyDescent="0.35">
      <c r="K418" s="11"/>
      <c r="L418" s="11"/>
      <c r="M418" s="10"/>
    </row>
    <row r="419" spans="11:13" ht="18" x14ac:dyDescent="0.35">
      <c r="K419" s="11"/>
      <c r="L419" s="11"/>
      <c r="M419" s="10"/>
    </row>
    <row r="420" spans="11:13" ht="18" x14ac:dyDescent="0.35">
      <c r="K420" s="11"/>
      <c r="L420" s="11"/>
      <c r="M420" s="10"/>
    </row>
    <row r="421" spans="11:13" ht="18" x14ac:dyDescent="0.35">
      <c r="K421" s="11"/>
      <c r="L421" s="11"/>
      <c r="M421" s="10"/>
    </row>
    <row r="422" spans="11:13" ht="18" x14ac:dyDescent="0.35">
      <c r="K422" s="11"/>
      <c r="L422" s="11"/>
      <c r="M422" s="10"/>
    </row>
    <row r="423" spans="11:13" ht="18" x14ac:dyDescent="0.35">
      <c r="K423" s="11"/>
      <c r="L423" s="11"/>
      <c r="M423" s="10"/>
    </row>
    <row r="424" spans="11:13" ht="18" x14ac:dyDescent="0.35">
      <c r="K424" s="11"/>
      <c r="L424" s="11"/>
      <c r="M424" s="10"/>
    </row>
    <row r="425" spans="11:13" ht="18" x14ac:dyDescent="0.35">
      <c r="K425" s="11"/>
      <c r="L425" s="11"/>
      <c r="M425" s="10"/>
    </row>
    <row r="426" spans="11:13" ht="18" x14ac:dyDescent="0.35">
      <c r="K426" s="11"/>
      <c r="L426" s="11"/>
      <c r="M426" s="10"/>
    </row>
    <row r="427" spans="11:13" ht="18" x14ac:dyDescent="0.35">
      <c r="K427" s="11"/>
      <c r="L427" s="11"/>
      <c r="M427" s="10"/>
    </row>
    <row r="428" spans="11:13" ht="18" x14ac:dyDescent="0.35">
      <c r="K428" s="11"/>
      <c r="L428" s="11"/>
      <c r="M428" s="10"/>
    </row>
    <row r="429" spans="11:13" ht="18" x14ac:dyDescent="0.35">
      <c r="K429" s="11"/>
      <c r="L429" s="11"/>
      <c r="M429" s="10"/>
    </row>
    <row r="430" spans="11:13" ht="18" x14ac:dyDescent="0.35">
      <c r="K430" s="11"/>
      <c r="L430" s="11"/>
      <c r="M430" s="10"/>
    </row>
    <row r="431" spans="11:13" ht="18" x14ac:dyDescent="0.35">
      <c r="K431" s="11"/>
      <c r="L431" s="11"/>
      <c r="M431" s="10"/>
    </row>
    <row r="432" spans="11:13" ht="18" x14ac:dyDescent="0.35">
      <c r="K432" s="11"/>
      <c r="L432" s="11"/>
      <c r="M432" s="10"/>
    </row>
    <row r="433" spans="11:13" ht="18" x14ac:dyDescent="0.35">
      <c r="K433" s="11"/>
      <c r="L433" s="11"/>
      <c r="M433" s="10"/>
    </row>
    <row r="434" spans="11:13" ht="18" x14ac:dyDescent="0.35">
      <c r="K434" s="11"/>
      <c r="L434" s="11"/>
      <c r="M434" s="10"/>
    </row>
    <row r="435" spans="11:13" ht="18" x14ac:dyDescent="0.35">
      <c r="K435" s="11"/>
      <c r="L435" s="11"/>
      <c r="M435" s="10"/>
    </row>
    <row r="436" spans="11:13" ht="18" x14ac:dyDescent="0.35">
      <c r="K436" s="11"/>
      <c r="L436" s="11"/>
      <c r="M436" s="10"/>
    </row>
    <row r="437" spans="11:13" ht="18" x14ac:dyDescent="0.35">
      <c r="K437" s="11"/>
      <c r="L437" s="11"/>
      <c r="M437" s="10"/>
    </row>
    <row r="438" spans="11:13" ht="18" x14ac:dyDescent="0.35">
      <c r="K438" s="11"/>
      <c r="L438" s="11"/>
      <c r="M438" s="10"/>
    </row>
    <row r="439" spans="11:13" ht="18" x14ac:dyDescent="0.35">
      <c r="K439" s="11"/>
      <c r="L439" s="11"/>
      <c r="M439" s="10"/>
    </row>
    <row r="440" spans="11:13" ht="18" x14ac:dyDescent="0.35">
      <c r="K440" s="11"/>
      <c r="L440" s="11"/>
      <c r="M440" s="10"/>
    </row>
    <row r="441" spans="11:13" ht="18" x14ac:dyDescent="0.35">
      <c r="K441" s="11"/>
      <c r="L441" s="11"/>
      <c r="M441" s="10"/>
    </row>
    <row r="442" spans="11:13" ht="18" x14ac:dyDescent="0.35">
      <c r="K442" s="11"/>
      <c r="L442" s="11"/>
      <c r="M442" s="10"/>
    </row>
    <row r="443" spans="11:13" ht="18" x14ac:dyDescent="0.35">
      <c r="K443" s="11"/>
      <c r="L443" s="11"/>
      <c r="M443" s="10"/>
    </row>
    <row r="444" spans="11:13" ht="18" x14ac:dyDescent="0.35">
      <c r="K444" s="11"/>
      <c r="L444" s="11"/>
      <c r="M444" s="10"/>
    </row>
    <row r="445" spans="11:13" ht="18" x14ac:dyDescent="0.35">
      <c r="K445" s="11"/>
      <c r="L445" s="11"/>
      <c r="M445" s="10"/>
    </row>
    <row r="446" spans="11:13" ht="18" x14ac:dyDescent="0.35">
      <c r="K446" s="11"/>
      <c r="L446" s="11"/>
      <c r="M446" s="10"/>
    </row>
    <row r="447" spans="11:13" ht="18" x14ac:dyDescent="0.35">
      <c r="K447" s="11"/>
      <c r="L447" s="11"/>
      <c r="M447" s="10"/>
    </row>
    <row r="448" spans="11:13" ht="18" x14ac:dyDescent="0.35">
      <c r="K448" s="11"/>
      <c r="L448" s="11"/>
      <c r="M448" s="10"/>
    </row>
    <row r="449" spans="11:13" ht="18" x14ac:dyDescent="0.35">
      <c r="K449" s="11"/>
      <c r="L449" s="11"/>
      <c r="M449" s="10"/>
    </row>
    <row r="450" spans="11:13" ht="18" x14ac:dyDescent="0.35">
      <c r="K450" s="11"/>
      <c r="L450" s="11"/>
      <c r="M450" s="10"/>
    </row>
    <row r="451" spans="11:13" ht="18" x14ac:dyDescent="0.35">
      <c r="K451" s="11"/>
      <c r="L451" s="11"/>
      <c r="M451" s="10"/>
    </row>
    <row r="452" spans="11:13" ht="18" x14ac:dyDescent="0.35">
      <c r="K452" s="11"/>
      <c r="L452" s="11"/>
      <c r="M452" s="10"/>
    </row>
    <row r="453" spans="11:13" ht="18" x14ac:dyDescent="0.35">
      <c r="K453" s="11"/>
      <c r="L453" s="11"/>
      <c r="M453" s="10"/>
    </row>
    <row r="454" spans="11:13" ht="18" x14ac:dyDescent="0.35">
      <c r="K454" s="11"/>
      <c r="L454" s="11"/>
      <c r="M454" s="10"/>
    </row>
    <row r="455" spans="11:13" ht="18" x14ac:dyDescent="0.35">
      <c r="K455" s="11"/>
      <c r="L455" s="11"/>
      <c r="M455" s="10"/>
    </row>
    <row r="456" spans="11:13" ht="18" x14ac:dyDescent="0.35">
      <c r="K456" s="11"/>
      <c r="L456" s="11"/>
      <c r="M456" s="10"/>
    </row>
    <row r="457" spans="11:13" ht="18" x14ac:dyDescent="0.35">
      <c r="K457" s="11"/>
      <c r="L457" s="11"/>
      <c r="M457" s="10"/>
    </row>
    <row r="458" spans="11:13" ht="18" x14ac:dyDescent="0.35">
      <c r="K458" s="11"/>
      <c r="L458" s="11"/>
      <c r="M458" s="10"/>
    </row>
    <row r="459" spans="11:13" ht="18" x14ac:dyDescent="0.35">
      <c r="K459" s="11"/>
      <c r="L459" s="11"/>
      <c r="M459" s="10"/>
    </row>
    <row r="460" spans="11:13" ht="18" x14ac:dyDescent="0.35">
      <c r="K460" s="11"/>
      <c r="L460" s="11"/>
      <c r="M460" s="10"/>
    </row>
    <row r="461" spans="11:13" ht="18" x14ac:dyDescent="0.35">
      <c r="K461" s="11"/>
      <c r="L461" s="11"/>
      <c r="M461" s="10"/>
    </row>
    <row r="462" spans="11:13" ht="18" x14ac:dyDescent="0.35">
      <c r="K462" s="11"/>
      <c r="L462" s="11"/>
      <c r="M462" s="10"/>
    </row>
    <row r="463" spans="11:13" ht="18" x14ac:dyDescent="0.35">
      <c r="K463" s="11"/>
      <c r="L463" s="11"/>
      <c r="M463" s="10"/>
    </row>
    <row r="464" spans="11:13" ht="18" x14ac:dyDescent="0.35">
      <c r="K464" s="11"/>
      <c r="L464" s="11"/>
      <c r="M464" s="10"/>
    </row>
    <row r="465" spans="11:13" ht="18" x14ac:dyDescent="0.35">
      <c r="K465" s="11"/>
      <c r="L465" s="11"/>
      <c r="M465" s="10"/>
    </row>
    <row r="466" spans="11:13" ht="18" x14ac:dyDescent="0.35">
      <c r="K466" s="11"/>
      <c r="L466" s="11"/>
      <c r="M466" s="10"/>
    </row>
    <row r="467" spans="11:13" ht="18" x14ac:dyDescent="0.35">
      <c r="K467" s="11"/>
      <c r="L467" s="11"/>
      <c r="M467" s="10"/>
    </row>
    <row r="468" spans="11:13" ht="18" x14ac:dyDescent="0.35">
      <c r="K468" s="11"/>
      <c r="L468" s="11"/>
      <c r="M468" s="10"/>
    </row>
    <row r="469" spans="11:13" ht="18" x14ac:dyDescent="0.35">
      <c r="K469" s="11"/>
      <c r="L469" s="11"/>
      <c r="M469" s="10"/>
    </row>
    <row r="470" spans="11:13" ht="18" x14ac:dyDescent="0.35">
      <c r="K470" s="11"/>
      <c r="L470" s="11"/>
      <c r="M470" s="10"/>
    </row>
    <row r="471" spans="11:13" ht="18" x14ac:dyDescent="0.35">
      <c r="K471" s="11"/>
      <c r="L471" s="11"/>
      <c r="M471" s="10"/>
    </row>
    <row r="472" spans="11:13" ht="18" x14ac:dyDescent="0.35">
      <c r="K472" s="11"/>
      <c r="L472" s="11"/>
      <c r="M472" s="10"/>
    </row>
    <row r="473" spans="11:13" ht="18" x14ac:dyDescent="0.35">
      <c r="K473" s="11"/>
      <c r="L473" s="11"/>
      <c r="M473" s="10"/>
    </row>
    <row r="474" spans="11:13" ht="18" x14ac:dyDescent="0.35">
      <c r="K474" s="11"/>
      <c r="L474" s="11"/>
      <c r="M474" s="10"/>
    </row>
    <row r="475" spans="11:13" ht="18" x14ac:dyDescent="0.35">
      <c r="K475" s="11"/>
      <c r="L475" s="11"/>
      <c r="M475" s="10"/>
    </row>
    <row r="476" spans="11:13" ht="18" x14ac:dyDescent="0.35">
      <c r="K476" s="11"/>
      <c r="L476" s="11"/>
      <c r="M476" s="10"/>
    </row>
    <row r="477" spans="11:13" ht="18" x14ac:dyDescent="0.35">
      <c r="K477" s="11"/>
      <c r="L477" s="11"/>
      <c r="M477" s="10"/>
    </row>
    <row r="478" spans="11:13" ht="18" x14ac:dyDescent="0.35">
      <c r="K478" s="11"/>
      <c r="L478" s="11"/>
      <c r="M478" s="10"/>
    </row>
    <row r="479" spans="11:13" ht="18" x14ac:dyDescent="0.35">
      <c r="K479" s="11"/>
      <c r="L479" s="11"/>
      <c r="M479" s="10"/>
    </row>
    <row r="480" spans="11:13" ht="18" x14ac:dyDescent="0.35">
      <c r="K480" s="11"/>
      <c r="L480" s="11"/>
      <c r="M480" s="10"/>
    </row>
    <row r="481" spans="11:13" ht="18" x14ac:dyDescent="0.35">
      <c r="K481" s="11"/>
      <c r="L481" s="11"/>
      <c r="M481" s="10"/>
    </row>
    <row r="482" spans="11:13" ht="18" x14ac:dyDescent="0.35">
      <c r="K482" s="11"/>
      <c r="L482" s="11"/>
      <c r="M482" s="10"/>
    </row>
    <row r="483" spans="11:13" ht="18" x14ac:dyDescent="0.35">
      <c r="K483" s="11"/>
      <c r="L483" s="11"/>
      <c r="M483" s="10"/>
    </row>
    <row r="484" spans="11:13" ht="18" x14ac:dyDescent="0.35">
      <c r="K484" s="11"/>
      <c r="L484" s="11"/>
      <c r="M484" s="10"/>
    </row>
    <row r="485" spans="11:13" ht="18" x14ac:dyDescent="0.35">
      <c r="K485" s="11"/>
      <c r="L485" s="11"/>
      <c r="M485" s="10"/>
    </row>
    <row r="486" spans="11:13" ht="18" x14ac:dyDescent="0.35">
      <c r="K486" s="11"/>
      <c r="L486" s="11"/>
      <c r="M486" s="10"/>
    </row>
    <row r="487" spans="11:13" ht="18" x14ac:dyDescent="0.35">
      <c r="K487" s="11"/>
      <c r="L487" s="11"/>
      <c r="M487" s="10"/>
    </row>
    <row r="488" spans="11:13" ht="18" x14ac:dyDescent="0.35">
      <c r="K488" s="11"/>
      <c r="L488" s="11"/>
      <c r="M488" s="10"/>
    </row>
    <row r="489" spans="11:13" ht="18" x14ac:dyDescent="0.35">
      <c r="K489" s="11"/>
      <c r="L489" s="11"/>
      <c r="M489" s="10"/>
    </row>
    <row r="490" spans="11:13" ht="18" x14ac:dyDescent="0.35">
      <c r="K490" s="11"/>
      <c r="L490" s="11"/>
      <c r="M490" s="10"/>
    </row>
    <row r="491" spans="11:13" ht="18" x14ac:dyDescent="0.35">
      <c r="K491" s="11"/>
      <c r="L491" s="11"/>
      <c r="M491" s="10"/>
    </row>
    <row r="492" spans="11:13" ht="18" x14ac:dyDescent="0.35">
      <c r="K492" s="11"/>
      <c r="L492" s="11"/>
      <c r="M492" s="10"/>
    </row>
    <row r="493" spans="11:13" ht="18" x14ac:dyDescent="0.35">
      <c r="K493" s="11"/>
      <c r="L493" s="11"/>
      <c r="M493" s="10"/>
    </row>
    <row r="494" spans="11:13" ht="18" x14ac:dyDescent="0.35">
      <c r="K494" s="11"/>
      <c r="L494" s="11"/>
      <c r="M494" s="10"/>
    </row>
    <row r="495" spans="11:13" ht="18" x14ac:dyDescent="0.35">
      <c r="K495" s="11"/>
      <c r="L495" s="11"/>
      <c r="M495" s="10"/>
    </row>
    <row r="496" spans="11:13" ht="18" x14ac:dyDescent="0.35">
      <c r="K496" s="11"/>
      <c r="L496" s="11"/>
      <c r="M496" s="10"/>
    </row>
    <row r="497" spans="11:13" ht="18" x14ac:dyDescent="0.35">
      <c r="K497" s="11"/>
      <c r="L497" s="11"/>
      <c r="M497" s="10"/>
    </row>
    <row r="498" spans="11:13" ht="18" x14ac:dyDescent="0.35">
      <c r="K498" s="11"/>
      <c r="L498" s="11"/>
      <c r="M498" s="10"/>
    </row>
    <row r="499" spans="11:13" ht="18" x14ac:dyDescent="0.35">
      <c r="K499" s="11"/>
      <c r="L499" s="11"/>
      <c r="M499" s="10"/>
    </row>
    <row r="500" spans="11:13" ht="18" x14ac:dyDescent="0.35">
      <c r="K500" s="11"/>
      <c r="L500" s="11"/>
      <c r="M500" s="10"/>
    </row>
    <row r="501" spans="11:13" ht="18" x14ac:dyDescent="0.35">
      <c r="K501" s="11"/>
      <c r="L501" s="11"/>
      <c r="M501" s="10"/>
    </row>
    <row r="502" spans="11:13" ht="18" x14ac:dyDescent="0.35">
      <c r="K502" s="11"/>
      <c r="L502" s="11"/>
      <c r="M502" s="10"/>
    </row>
    <row r="503" spans="11:13" ht="18" x14ac:dyDescent="0.35">
      <c r="K503" s="11"/>
      <c r="L503" s="11"/>
      <c r="M503" s="10"/>
    </row>
    <row r="504" spans="11:13" ht="18" x14ac:dyDescent="0.35">
      <c r="K504" s="11"/>
      <c r="L504" s="11"/>
      <c r="M504" s="10"/>
    </row>
    <row r="505" spans="11:13" ht="18" x14ac:dyDescent="0.35">
      <c r="K505" s="11"/>
      <c r="L505" s="11"/>
      <c r="M505" s="10"/>
    </row>
    <row r="506" spans="11:13" ht="18" x14ac:dyDescent="0.35">
      <c r="K506" s="11"/>
      <c r="L506" s="11"/>
      <c r="M506" s="10"/>
    </row>
    <row r="507" spans="11:13" ht="18" x14ac:dyDescent="0.35">
      <c r="K507" s="11"/>
      <c r="L507" s="11"/>
      <c r="M507" s="10"/>
    </row>
    <row r="508" spans="11:13" ht="18" x14ac:dyDescent="0.35">
      <c r="K508" s="11"/>
      <c r="L508" s="11"/>
      <c r="M508" s="10"/>
    </row>
    <row r="509" spans="11:13" ht="18" x14ac:dyDescent="0.35">
      <c r="K509" s="11"/>
      <c r="L509" s="11"/>
      <c r="M509" s="10"/>
    </row>
    <row r="510" spans="11:13" ht="18" x14ac:dyDescent="0.35">
      <c r="K510" s="11"/>
      <c r="L510" s="11"/>
      <c r="M510" s="10"/>
    </row>
    <row r="511" spans="11:13" ht="18" x14ac:dyDescent="0.35">
      <c r="K511" s="11"/>
      <c r="L511" s="11"/>
      <c r="M511" s="10"/>
    </row>
    <row r="512" spans="11:13" ht="18" x14ac:dyDescent="0.35">
      <c r="K512" s="11"/>
      <c r="L512" s="11"/>
      <c r="M512" s="10"/>
    </row>
    <row r="513" spans="11:13" ht="18" x14ac:dyDescent="0.35">
      <c r="K513" s="11"/>
      <c r="L513" s="11"/>
      <c r="M513" s="10"/>
    </row>
    <row r="514" spans="11:13" ht="18" x14ac:dyDescent="0.35">
      <c r="K514" s="11"/>
      <c r="L514" s="11"/>
      <c r="M514" s="10"/>
    </row>
    <row r="515" spans="11:13" ht="18" x14ac:dyDescent="0.35">
      <c r="K515" s="11"/>
      <c r="L515" s="11"/>
      <c r="M515" s="10"/>
    </row>
    <row r="516" spans="11:13" ht="18" x14ac:dyDescent="0.35">
      <c r="K516" s="11"/>
      <c r="L516" s="11"/>
      <c r="M516" s="10"/>
    </row>
    <row r="517" spans="11:13" ht="18" x14ac:dyDescent="0.35">
      <c r="K517" s="11"/>
      <c r="L517" s="11"/>
      <c r="M517" s="10"/>
    </row>
    <row r="518" spans="11:13" ht="18" x14ac:dyDescent="0.35">
      <c r="K518" s="11"/>
      <c r="L518" s="11"/>
      <c r="M518" s="10"/>
    </row>
    <row r="519" spans="11:13" ht="18" x14ac:dyDescent="0.35">
      <c r="K519" s="11"/>
      <c r="L519" s="11"/>
      <c r="M519" s="10"/>
    </row>
    <row r="520" spans="11:13" ht="18" x14ac:dyDescent="0.35">
      <c r="K520" s="11"/>
      <c r="L520" s="11"/>
      <c r="M520" s="10"/>
    </row>
    <row r="521" spans="11:13" ht="18" x14ac:dyDescent="0.35">
      <c r="K521" s="11"/>
      <c r="L521" s="11"/>
      <c r="M521" s="10"/>
    </row>
    <row r="522" spans="11:13" ht="18" x14ac:dyDescent="0.35">
      <c r="K522" s="11"/>
      <c r="L522" s="11"/>
      <c r="M522" s="10"/>
    </row>
    <row r="523" spans="11:13" ht="18" x14ac:dyDescent="0.35">
      <c r="K523" s="11"/>
      <c r="L523" s="11"/>
      <c r="M523" s="10"/>
    </row>
    <row r="524" spans="11:13" ht="18" x14ac:dyDescent="0.35">
      <c r="K524" s="11"/>
      <c r="L524" s="11"/>
      <c r="M524" s="10"/>
    </row>
    <row r="525" spans="11:13" ht="18" x14ac:dyDescent="0.35">
      <c r="K525" s="11"/>
      <c r="L525" s="11"/>
      <c r="M525" s="10"/>
    </row>
    <row r="526" spans="11:13" ht="18" x14ac:dyDescent="0.35">
      <c r="K526" s="11"/>
      <c r="L526" s="11"/>
      <c r="M526" s="10"/>
    </row>
    <row r="527" spans="11:13" ht="18" x14ac:dyDescent="0.35">
      <c r="K527" s="11"/>
      <c r="L527" s="11"/>
      <c r="M527" s="10"/>
    </row>
    <row r="528" spans="11:13" ht="18" x14ac:dyDescent="0.35">
      <c r="K528" s="11"/>
      <c r="L528" s="11"/>
      <c r="M528" s="10"/>
    </row>
    <row r="529" spans="11:13" ht="18" x14ac:dyDescent="0.35">
      <c r="K529" s="11"/>
      <c r="L529" s="11"/>
      <c r="M529" s="10"/>
    </row>
    <row r="530" spans="11:13" ht="18" x14ac:dyDescent="0.35">
      <c r="K530" s="11"/>
      <c r="L530" s="11"/>
      <c r="M530" s="10"/>
    </row>
    <row r="531" spans="11:13" ht="18" x14ac:dyDescent="0.35">
      <c r="K531" s="11"/>
      <c r="L531" s="11"/>
      <c r="M531" s="10"/>
    </row>
    <row r="532" spans="11:13" ht="18" x14ac:dyDescent="0.35">
      <c r="K532" s="11"/>
      <c r="L532" s="11"/>
      <c r="M532" s="10"/>
    </row>
    <row r="533" spans="11:13" ht="18" x14ac:dyDescent="0.35">
      <c r="K533" s="11"/>
      <c r="L533" s="11"/>
      <c r="M533" s="10"/>
    </row>
    <row r="534" spans="11:13" ht="18" x14ac:dyDescent="0.35">
      <c r="K534" s="11"/>
      <c r="L534" s="11"/>
      <c r="M534" s="10"/>
    </row>
    <row r="535" spans="11:13" ht="18" x14ac:dyDescent="0.35">
      <c r="K535" s="11"/>
      <c r="L535" s="11"/>
      <c r="M535" s="10"/>
    </row>
    <row r="536" spans="11:13" ht="18" x14ac:dyDescent="0.35">
      <c r="K536" s="11"/>
      <c r="L536" s="11"/>
      <c r="M536" s="10"/>
    </row>
    <row r="537" spans="11:13" ht="18" x14ac:dyDescent="0.35">
      <c r="K537" s="11"/>
      <c r="L537" s="11"/>
      <c r="M537" s="10"/>
    </row>
    <row r="538" spans="11:13" ht="18" x14ac:dyDescent="0.35">
      <c r="K538" s="11"/>
      <c r="L538" s="11"/>
      <c r="M538" s="10"/>
    </row>
    <row r="539" spans="11:13" ht="18" x14ac:dyDescent="0.35">
      <c r="K539" s="11"/>
      <c r="L539" s="11"/>
      <c r="M539" s="10"/>
    </row>
    <row r="540" spans="11:13" ht="18" x14ac:dyDescent="0.35">
      <c r="K540" s="11"/>
      <c r="L540" s="11"/>
      <c r="M540" s="10"/>
    </row>
    <row r="541" spans="11:13" ht="18" x14ac:dyDescent="0.35">
      <c r="K541" s="11"/>
      <c r="L541" s="11"/>
      <c r="M541" s="10"/>
    </row>
    <row r="542" spans="11:13" ht="18" x14ac:dyDescent="0.35">
      <c r="K542" s="11"/>
      <c r="L542" s="11"/>
      <c r="M542" s="10"/>
    </row>
    <row r="543" spans="11:13" ht="18" x14ac:dyDescent="0.35">
      <c r="K543" s="11"/>
      <c r="L543" s="11"/>
      <c r="M543" s="10"/>
    </row>
    <row r="544" spans="11:13" ht="18" x14ac:dyDescent="0.35">
      <c r="K544" s="11"/>
      <c r="L544" s="11"/>
      <c r="M544" s="10"/>
    </row>
    <row r="545" spans="11:13" ht="18" x14ac:dyDescent="0.35">
      <c r="K545" s="11"/>
      <c r="L545" s="11"/>
      <c r="M545" s="10"/>
    </row>
    <row r="546" spans="11:13" ht="18" x14ac:dyDescent="0.35">
      <c r="K546" s="11"/>
      <c r="L546" s="11"/>
      <c r="M546" s="10"/>
    </row>
    <row r="547" spans="11:13" ht="18" x14ac:dyDescent="0.35">
      <c r="K547" s="11"/>
      <c r="L547" s="11"/>
      <c r="M547" s="10"/>
    </row>
    <row r="548" spans="11:13" ht="18" x14ac:dyDescent="0.35">
      <c r="K548" s="11"/>
      <c r="L548" s="11"/>
      <c r="M548" s="10"/>
    </row>
    <row r="549" spans="11:13" ht="18" x14ac:dyDescent="0.35">
      <c r="K549" s="11"/>
      <c r="L549" s="11"/>
      <c r="M549" s="10"/>
    </row>
    <row r="550" spans="11:13" ht="18" x14ac:dyDescent="0.35">
      <c r="K550" s="11"/>
      <c r="L550" s="11"/>
      <c r="M550" s="10"/>
    </row>
    <row r="551" spans="11:13" ht="18" x14ac:dyDescent="0.35">
      <c r="K551" s="11"/>
      <c r="L551" s="11"/>
      <c r="M551" s="10"/>
    </row>
    <row r="552" spans="11:13" ht="18" x14ac:dyDescent="0.35">
      <c r="K552" s="11"/>
      <c r="L552" s="11"/>
      <c r="M552" s="10"/>
    </row>
    <row r="553" spans="11:13" ht="18" x14ac:dyDescent="0.35">
      <c r="K553" s="11"/>
      <c r="L553" s="11"/>
      <c r="M553" s="10"/>
    </row>
    <row r="554" spans="11:13" ht="18" x14ac:dyDescent="0.35">
      <c r="K554" s="11"/>
      <c r="L554" s="11"/>
      <c r="M554" s="10"/>
    </row>
    <row r="555" spans="11:13" ht="18" x14ac:dyDescent="0.35">
      <c r="K555" s="11"/>
      <c r="L555" s="11"/>
      <c r="M555" s="10"/>
    </row>
    <row r="556" spans="11:13" ht="18" x14ac:dyDescent="0.35">
      <c r="K556" s="11"/>
      <c r="L556" s="11"/>
      <c r="M556" s="10"/>
    </row>
    <row r="557" spans="11:13" ht="18" x14ac:dyDescent="0.35">
      <c r="K557" s="11"/>
      <c r="L557" s="11"/>
      <c r="M557" s="10"/>
    </row>
    <row r="558" spans="11:13" ht="18" x14ac:dyDescent="0.35">
      <c r="K558" s="11"/>
      <c r="L558" s="11"/>
      <c r="M558" s="10"/>
    </row>
    <row r="559" spans="11:13" ht="18" x14ac:dyDescent="0.35">
      <c r="K559" s="11"/>
      <c r="L559" s="11"/>
      <c r="M559" s="10"/>
    </row>
    <row r="560" spans="11:13" ht="18" x14ac:dyDescent="0.35">
      <c r="K560" s="11"/>
      <c r="L560" s="11"/>
      <c r="M560" s="10"/>
    </row>
    <row r="561" spans="11:13" ht="18" x14ac:dyDescent="0.35">
      <c r="K561" s="11"/>
      <c r="L561" s="11"/>
      <c r="M561" s="10"/>
    </row>
    <row r="562" spans="11:13" ht="18" x14ac:dyDescent="0.35">
      <c r="K562" s="11"/>
      <c r="L562" s="11"/>
      <c r="M562" s="10"/>
    </row>
    <row r="563" spans="11:13" ht="18" x14ac:dyDescent="0.35">
      <c r="K563" s="11"/>
      <c r="L563" s="11"/>
      <c r="M563" s="10"/>
    </row>
    <row r="564" spans="11:13" ht="18" x14ac:dyDescent="0.35">
      <c r="K564" s="11"/>
      <c r="L564" s="11"/>
      <c r="M564" s="10"/>
    </row>
    <row r="565" spans="11:13" ht="18" x14ac:dyDescent="0.35">
      <c r="K565" s="11"/>
      <c r="L565" s="11"/>
      <c r="M565" s="10"/>
    </row>
    <row r="566" spans="11:13" ht="18" x14ac:dyDescent="0.35">
      <c r="K566" s="11"/>
      <c r="L566" s="11"/>
      <c r="M566" s="10"/>
    </row>
    <row r="567" spans="11:13" ht="18" x14ac:dyDescent="0.35">
      <c r="K567" s="11"/>
      <c r="L567" s="11"/>
      <c r="M567" s="10"/>
    </row>
    <row r="568" spans="11:13" ht="18" x14ac:dyDescent="0.35">
      <c r="K568" s="11"/>
      <c r="L568" s="11"/>
      <c r="M568" s="10"/>
    </row>
    <row r="569" spans="11:13" ht="18" x14ac:dyDescent="0.35">
      <c r="K569" s="11"/>
      <c r="L569" s="11"/>
      <c r="M569" s="10"/>
    </row>
    <row r="570" spans="11:13" ht="18" x14ac:dyDescent="0.35">
      <c r="K570" s="11"/>
      <c r="L570" s="11"/>
      <c r="M570" s="10"/>
    </row>
    <row r="571" spans="11:13" ht="18" x14ac:dyDescent="0.35">
      <c r="K571" s="11"/>
      <c r="L571" s="11"/>
      <c r="M571" s="10"/>
    </row>
    <row r="572" spans="11:13" ht="18" x14ac:dyDescent="0.35">
      <c r="K572" s="11"/>
      <c r="L572" s="11"/>
      <c r="M572" s="10"/>
    </row>
    <row r="573" spans="11:13" ht="18" x14ac:dyDescent="0.35">
      <c r="K573" s="11"/>
      <c r="L573" s="11"/>
      <c r="M573" s="10"/>
    </row>
    <row r="574" spans="11:13" ht="18" x14ac:dyDescent="0.35">
      <c r="K574" s="11"/>
      <c r="L574" s="11"/>
      <c r="M574" s="10"/>
    </row>
    <row r="575" spans="11:13" ht="18" x14ac:dyDescent="0.35">
      <c r="K575" s="11"/>
      <c r="L575" s="11"/>
      <c r="M575" s="10"/>
    </row>
    <row r="576" spans="11:13" ht="18" x14ac:dyDescent="0.35">
      <c r="K576" s="11"/>
      <c r="L576" s="11"/>
      <c r="M576" s="10"/>
    </row>
    <row r="577" spans="11:13" ht="18" x14ac:dyDescent="0.35">
      <c r="K577" s="11"/>
      <c r="L577" s="11"/>
      <c r="M577" s="10"/>
    </row>
    <row r="578" spans="11:13" ht="18" x14ac:dyDescent="0.35">
      <c r="K578" s="11"/>
      <c r="L578" s="11"/>
      <c r="M578" s="10"/>
    </row>
    <row r="579" spans="11:13" ht="18" x14ac:dyDescent="0.35">
      <c r="K579" s="11"/>
      <c r="L579" s="11"/>
      <c r="M579" s="10"/>
    </row>
    <row r="580" spans="11:13" ht="18" x14ac:dyDescent="0.35">
      <c r="K580" s="11"/>
      <c r="L580" s="11"/>
      <c r="M580" s="10"/>
    </row>
    <row r="581" spans="11:13" ht="18" x14ac:dyDescent="0.35">
      <c r="K581" s="11"/>
      <c r="L581" s="11"/>
      <c r="M581" s="10"/>
    </row>
    <row r="582" spans="11:13" ht="18" x14ac:dyDescent="0.35">
      <c r="K582" s="11"/>
      <c r="L582" s="11"/>
      <c r="M582" s="10"/>
    </row>
    <row r="583" spans="11:13" ht="18" x14ac:dyDescent="0.35">
      <c r="K583" s="11"/>
      <c r="L583" s="11"/>
      <c r="M583" s="10"/>
    </row>
    <row r="584" spans="11:13" ht="18" x14ac:dyDescent="0.35">
      <c r="K584" s="11"/>
      <c r="L584" s="11"/>
      <c r="M584" s="10"/>
    </row>
    <row r="585" spans="11:13" ht="18" x14ac:dyDescent="0.35">
      <c r="K585" s="11"/>
      <c r="L585" s="11"/>
      <c r="M585" s="10"/>
    </row>
    <row r="586" spans="11:13" ht="18" x14ac:dyDescent="0.35">
      <c r="K586" s="11"/>
      <c r="L586" s="11"/>
      <c r="M586" s="10"/>
    </row>
    <row r="587" spans="11:13" ht="18" x14ac:dyDescent="0.35">
      <c r="K587" s="11"/>
      <c r="L587" s="11"/>
      <c r="M587" s="10"/>
    </row>
    <row r="588" spans="11:13" ht="18" x14ac:dyDescent="0.35">
      <c r="K588" s="11"/>
      <c r="L588" s="11"/>
      <c r="M588" s="10"/>
    </row>
    <row r="589" spans="11:13" ht="18" x14ac:dyDescent="0.35">
      <c r="K589" s="11"/>
      <c r="L589" s="11"/>
      <c r="M589" s="10"/>
    </row>
    <row r="590" spans="11:13" ht="18" x14ac:dyDescent="0.35">
      <c r="K590" s="11"/>
      <c r="L590" s="11"/>
      <c r="M590" s="10"/>
    </row>
    <row r="591" spans="11:13" ht="18" x14ac:dyDescent="0.35">
      <c r="K591" s="11"/>
      <c r="L591" s="11"/>
      <c r="M591" s="10"/>
    </row>
    <row r="592" spans="11:13" ht="18" x14ac:dyDescent="0.35">
      <c r="K592" s="11"/>
      <c r="L592" s="11"/>
      <c r="M592" s="10"/>
    </row>
    <row r="593" spans="11:13" ht="18" x14ac:dyDescent="0.35">
      <c r="K593" s="11"/>
      <c r="L593" s="11"/>
      <c r="M593" s="10"/>
    </row>
    <row r="594" spans="11:13" ht="18" x14ac:dyDescent="0.35">
      <c r="K594" s="11"/>
      <c r="L594" s="11"/>
      <c r="M594" s="10"/>
    </row>
    <row r="595" spans="11:13" ht="18" x14ac:dyDescent="0.35">
      <c r="K595" s="11"/>
      <c r="L595" s="11"/>
      <c r="M595" s="10"/>
    </row>
    <row r="596" spans="11:13" ht="18" x14ac:dyDescent="0.35">
      <c r="K596" s="11"/>
      <c r="L596" s="11"/>
      <c r="M596" s="10"/>
    </row>
    <row r="597" spans="11:13" ht="18" x14ac:dyDescent="0.35">
      <c r="K597" s="11"/>
      <c r="L597" s="11"/>
      <c r="M597" s="10"/>
    </row>
    <row r="598" spans="11:13" ht="18" x14ac:dyDescent="0.35">
      <c r="K598" s="11"/>
      <c r="L598" s="11"/>
      <c r="M598" s="10"/>
    </row>
    <row r="599" spans="11:13" ht="18" x14ac:dyDescent="0.35">
      <c r="K599" s="11"/>
      <c r="L599" s="11"/>
      <c r="M599" s="10"/>
    </row>
    <row r="600" spans="11:13" ht="18" x14ac:dyDescent="0.35">
      <c r="K600" s="11"/>
      <c r="L600" s="11"/>
      <c r="M600" s="10"/>
    </row>
    <row r="601" spans="11:13" ht="18" x14ac:dyDescent="0.35">
      <c r="K601" s="11"/>
      <c r="L601" s="11"/>
      <c r="M601" s="10"/>
    </row>
    <row r="602" spans="11:13" ht="18" x14ac:dyDescent="0.35">
      <c r="K602" s="11"/>
      <c r="L602" s="11"/>
      <c r="M602" s="10"/>
    </row>
    <row r="603" spans="11:13" ht="18" x14ac:dyDescent="0.35">
      <c r="K603" s="11"/>
      <c r="L603" s="11"/>
      <c r="M603" s="10"/>
    </row>
    <row r="604" spans="11:13" ht="18" x14ac:dyDescent="0.35">
      <c r="K604" s="11"/>
      <c r="L604" s="11"/>
      <c r="M604" s="10"/>
    </row>
    <row r="605" spans="11:13" ht="18" x14ac:dyDescent="0.35">
      <c r="K605" s="11"/>
      <c r="L605" s="11"/>
      <c r="M605" s="10"/>
    </row>
    <row r="606" spans="11:13" ht="18" x14ac:dyDescent="0.35">
      <c r="K606" s="11"/>
      <c r="L606" s="11"/>
      <c r="M606" s="10"/>
    </row>
    <row r="607" spans="11:13" ht="18" x14ac:dyDescent="0.35">
      <c r="K607" s="11"/>
      <c r="L607" s="11"/>
      <c r="M607" s="10"/>
    </row>
    <row r="608" spans="11:13" ht="18" x14ac:dyDescent="0.35">
      <c r="K608" s="11"/>
      <c r="L608" s="11"/>
      <c r="M608" s="10"/>
    </row>
    <row r="609" spans="11:13" ht="18" x14ac:dyDescent="0.35">
      <c r="K609" s="11"/>
      <c r="L609" s="11"/>
      <c r="M609" s="10"/>
    </row>
    <row r="610" spans="11:13" ht="18" x14ac:dyDescent="0.35">
      <c r="K610" s="11"/>
      <c r="L610" s="11"/>
      <c r="M610" s="10"/>
    </row>
    <row r="611" spans="11:13" ht="18" x14ac:dyDescent="0.35">
      <c r="K611" s="11"/>
      <c r="L611" s="11"/>
      <c r="M611" s="10"/>
    </row>
    <row r="612" spans="11:13" ht="18" x14ac:dyDescent="0.35">
      <c r="K612" s="11"/>
      <c r="L612" s="11"/>
      <c r="M612" s="10"/>
    </row>
    <row r="613" spans="11:13" ht="18" x14ac:dyDescent="0.35">
      <c r="K613" s="11"/>
      <c r="L613" s="11"/>
      <c r="M613" s="10"/>
    </row>
    <row r="614" spans="11:13" ht="18" x14ac:dyDescent="0.35">
      <c r="K614" s="11"/>
      <c r="L614" s="11"/>
      <c r="M614" s="10"/>
    </row>
    <row r="615" spans="11:13" ht="18" x14ac:dyDescent="0.35">
      <c r="K615" s="11"/>
      <c r="L615" s="11"/>
      <c r="M615" s="10"/>
    </row>
    <row r="616" spans="11:13" ht="18" x14ac:dyDescent="0.35">
      <c r="K616" s="11"/>
      <c r="L616" s="11"/>
      <c r="M616" s="10"/>
    </row>
    <row r="617" spans="11:13" ht="18" x14ac:dyDescent="0.35">
      <c r="K617" s="11"/>
      <c r="L617" s="11"/>
      <c r="M617" s="10"/>
    </row>
    <row r="618" spans="11:13" ht="18" x14ac:dyDescent="0.35">
      <c r="K618" s="11"/>
      <c r="L618" s="11"/>
      <c r="M618" s="10"/>
    </row>
    <row r="619" spans="11:13" ht="18" x14ac:dyDescent="0.35">
      <c r="K619" s="11"/>
      <c r="L619" s="11"/>
      <c r="M619" s="10"/>
    </row>
    <row r="620" spans="11:13" ht="18" x14ac:dyDescent="0.35">
      <c r="K620" s="11"/>
      <c r="L620" s="11"/>
      <c r="M620" s="10"/>
    </row>
    <row r="621" spans="11:13" ht="18" x14ac:dyDescent="0.35">
      <c r="K621" s="11"/>
      <c r="L621" s="11"/>
      <c r="M621" s="10"/>
    </row>
    <row r="622" spans="11:13" ht="18" x14ac:dyDescent="0.35">
      <c r="K622" s="11"/>
      <c r="L622" s="11"/>
      <c r="M622" s="10"/>
    </row>
    <row r="623" spans="11:13" ht="18" x14ac:dyDescent="0.35">
      <c r="K623" s="11"/>
      <c r="L623" s="11"/>
      <c r="M623" s="10"/>
    </row>
    <row r="624" spans="11:13" ht="18" x14ac:dyDescent="0.35">
      <c r="K624" s="11"/>
      <c r="L624" s="11"/>
      <c r="M624" s="10"/>
    </row>
    <row r="625" spans="11:13" ht="18" x14ac:dyDescent="0.35">
      <c r="K625" s="11"/>
      <c r="L625" s="11"/>
      <c r="M625" s="10"/>
    </row>
    <row r="626" spans="11:13" ht="18" x14ac:dyDescent="0.35">
      <c r="K626" s="11"/>
      <c r="L626" s="11"/>
      <c r="M626" s="10"/>
    </row>
    <row r="627" spans="11:13" ht="18" x14ac:dyDescent="0.35">
      <c r="K627" s="11"/>
      <c r="L627" s="11"/>
      <c r="M627" s="10"/>
    </row>
    <row r="628" spans="11:13" ht="18" x14ac:dyDescent="0.35">
      <c r="K628" s="11"/>
      <c r="L628" s="11"/>
      <c r="M628" s="10"/>
    </row>
    <row r="629" spans="11:13" ht="18" x14ac:dyDescent="0.35">
      <c r="K629" s="11"/>
      <c r="L629" s="11"/>
      <c r="M629" s="10"/>
    </row>
    <row r="630" spans="11:13" ht="18" x14ac:dyDescent="0.35">
      <c r="K630" s="11"/>
      <c r="L630" s="11"/>
      <c r="M630" s="10"/>
    </row>
    <row r="631" spans="11:13" ht="18" x14ac:dyDescent="0.35">
      <c r="K631" s="11"/>
      <c r="L631" s="11"/>
      <c r="M631" s="10"/>
    </row>
    <row r="632" spans="11:13" ht="18" x14ac:dyDescent="0.35">
      <c r="K632" s="11"/>
      <c r="L632" s="11"/>
      <c r="M632" s="10"/>
    </row>
    <row r="633" spans="11:13" ht="18" x14ac:dyDescent="0.35">
      <c r="K633" s="11"/>
      <c r="L633" s="11"/>
      <c r="M633" s="10"/>
    </row>
    <row r="634" spans="11:13" ht="18" x14ac:dyDescent="0.35">
      <c r="K634" s="11"/>
      <c r="L634" s="11"/>
      <c r="M634" s="10"/>
    </row>
    <row r="635" spans="11:13" ht="18" x14ac:dyDescent="0.35">
      <c r="K635" s="11"/>
      <c r="L635" s="11"/>
      <c r="M635" s="10"/>
    </row>
    <row r="636" spans="11:13" ht="18" x14ac:dyDescent="0.35">
      <c r="K636" s="11"/>
      <c r="L636" s="11"/>
      <c r="M636" s="10"/>
    </row>
    <row r="637" spans="11:13" ht="18" x14ac:dyDescent="0.35">
      <c r="K637" s="11"/>
      <c r="L637" s="11"/>
      <c r="M637" s="10"/>
    </row>
    <row r="638" spans="11:13" ht="18" x14ac:dyDescent="0.35">
      <c r="K638" s="11"/>
      <c r="L638" s="11"/>
      <c r="M638" s="10"/>
    </row>
    <row r="639" spans="11:13" ht="18" x14ac:dyDescent="0.35">
      <c r="K639" s="11"/>
      <c r="L639" s="11"/>
      <c r="M639" s="10"/>
    </row>
    <row r="640" spans="11:13" ht="18" x14ac:dyDescent="0.35">
      <c r="K640" s="11"/>
      <c r="L640" s="11"/>
      <c r="M640" s="10"/>
    </row>
    <row r="641" spans="11:13" ht="18" x14ac:dyDescent="0.35">
      <c r="K641" s="11"/>
      <c r="L641" s="11"/>
      <c r="M641" s="10"/>
    </row>
    <row r="642" spans="11:13" ht="18" x14ac:dyDescent="0.35">
      <c r="K642" s="11"/>
      <c r="L642" s="11"/>
      <c r="M642" s="10"/>
    </row>
    <row r="643" spans="11:13" ht="18" x14ac:dyDescent="0.35">
      <c r="K643" s="11"/>
      <c r="L643" s="11"/>
      <c r="M643" s="10"/>
    </row>
    <row r="644" spans="11:13" ht="18" x14ac:dyDescent="0.35">
      <c r="K644" s="11"/>
      <c r="L644" s="11"/>
      <c r="M644" s="10"/>
    </row>
    <row r="645" spans="11:13" ht="18" x14ac:dyDescent="0.35">
      <c r="K645" s="11"/>
      <c r="L645" s="11"/>
      <c r="M645" s="10"/>
    </row>
    <row r="646" spans="11:13" ht="18" x14ac:dyDescent="0.35">
      <c r="K646" s="11"/>
      <c r="L646" s="11"/>
      <c r="M646" s="10"/>
    </row>
    <row r="647" spans="11:13" ht="18" x14ac:dyDescent="0.35">
      <c r="K647" s="11"/>
      <c r="L647" s="11"/>
      <c r="M647" s="10"/>
    </row>
    <row r="648" spans="11:13" ht="18" x14ac:dyDescent="0.35">
      <c r="K648" s="11"/>
      <c r="L648" s="11"/>
      <c r="M648" s="10"/>
    </row>
    <row r="649" spans="11:13" ht="18" x14ac:dyDescent="0.35">
      <c r="K649" s="11"/>
      <c r="L649" s="11"/>
      <c r="M649" s="10"/>
    </row>
    <row r="650" spans="11:13" ht="18" x14ac:dyDescent="0.35">
      <c r="K650" s="11"/>
      <c r="L650" s="11"/>
      <c r="M650" s="10"/>
    </row>
    <row r="651" spans="11:13" ht="18" x14ac:dyDescent="0.35">
      <c r="K651" s="11"/>
      <c r="L651" s="11"/>
      <c r="M651" s="10"/>
    </row>
    <row r="652" spans="11:13" ht="18" x14ac:dyDescent="0.35">
      <c r="K652" s="11"/>
      <c r="L652" s="11"/>
      <c r="M652" s="10"/>
    </row>
    <row r="653" spans="11:13" ht="18" x14ac:dyDescent="0.35">
      <c r="K653" s="11"/>
      <c r="L653" s="11"/>
      <c r="M653" s="10"/>
    </row>
    <row r="654" spans="11:13" ht="18" x14ac:dyDescent="0.35">
      <c r="K654" s="11"/>
      <c r="L654" s="11"/>
      <c r="M654" s="10"/>
    </row>
    <row r="655" spans="11:13" ht="18" x14ac:dyDescent="0.35">
      <c r="K655" s="11"/>
      <c r="L655" s="11"/>
      <c r="M655" s="10"/>
    </row>
    <row r="656" spans="11:13" ht="18" x14ac:dyDescent="0.35">
      <c r="K656" s="11"/>
      <c r="L656" s="11"/>
      <c r="M656" s="10"/>
    </row>
    <row r="657" spans="11:13" ht="18" x14ac:dyDescent="0.35">
      <c r="K657" s="11"/>
      <c r="L657" s="11"/>
      <c r="M657" s="10"/>
    </row>
    <row r="658" spans="11:13" ht="18" x14ac:dyDescent="0.35">
      <c r="K658" s="11"/>
      <c r="L658" s="11"/>
      <c r="M658" s="10"/>
    </row>
    <row r="659" spans="11:13" ht="18" x14ac:dyDescent="0.35">
      <c r="K659" s="11"/>
      <c r="L659" s="11"/>
      <c r="M659" s="10"/>
    </row>
    <row r="660" spans="11:13" ht="18" x14ac:dyDescent="0.35">
      <c r="K660" s="11"/>
      <c r="L660" s="11"/>
      <c r="M660" s="10"/>
    </row>
    <row r="661" spans="11:13" ht="18" x14ac:dyDescent="0.35">
      <c r="K661" s="11"/>
      <c r="L661" s="11"/>
      <c r="M661" s="10"/>
    </row>
    <row r="662" spans="11:13" ht="18" x14ac:dyDescent="0.35">
      <c r="K662" s="11"/>
      <c r="L662" s="11"/>
      <c r="M662" s="10"/>
    </row>
    <row r="663" spans="11:13" ht="18" x14ac:dyDescent="0.35">
      <c r="K663" s="11"/>
      <c r="L663" s="11"/>
      <c r="M663" s="10"/>
    </row>
    <row r="664" spans="11:13" ht="18" x14ac:dyDescent="0.35">
      <c r="K664" s="11"/>
      <c r="L664" s="11"/>
      <c r="M664" s="10"/>
    </row>
    <row r="665" spans="11:13" ht="18" x14ac:dyDescent="0.35">
      <c r="K665" s="11"/>
      <c r="L665" s="11"/>
      <c r="M665" s="10"/>
    </row>
    <row r="666" spans="11:13" ht="18" x14ac:dyDescent="0.35">
      <c r="K666" s="11"/>
      <c r="L666" s="11"/>
      <c r="M666" s="10"/>
    </row>
    <row r="667" spans="11:13" ht="18" x14ac:dyDescent="0.35">
      <c r="K667" s="11"/>
      <c r="L667" s="11"/>
      <c r="M667" s="10"/>
    </row>
    <row r="668" spans="11:13" ht="18" x14ac:dyDescent="0.35">
      <c r="K668" s="11"/>
      <c r="L668" s="11"/>
      <c r="M668" s="10"/>
    </row>
    <row r="669" spans="11:13" ht="18" x14ac:dyDescent="0.35">
      <c r="K669" s="11"/>
      <c r="L669" s="11"/>
      <c r="M669" s="10"/>
    </row>
    <row r="670" spans="11:13" ht="18" x14ac:dyDescent="0.35">
      <c r="K670" s="11"/>
      <c r="L670" s="11"/>
      <c r="M670" s="10"/>
    </row>
    <row r="671" spans="11:13" ht="18" x14ac:dyDescent="0.35">
      <c r="K671" s="11"/>
      <c r="L671" s="11"/>
      <c r="M671" s="10"/>
    </row>
    <row r="672" spans="11:13" ht="18" x14ac:dyDescent="0.35">
      <c r="K672" s="11"/>
      <c r="L672" s="11"/>
      <c r="M672" s="10"/>
    </row>
    <row r="673" spans="11:13" ht="18" x14ac:dyDescent="0.35">
      <c r="K673" s="11"/>
      <c r="L673" s="11"/>
      <c r="M673" s="10"/>
    </row>
    <row r="674" spans="11:13" ht="18" x14ac:dyDescent="0.35">
      <c r="K674" s="11"/>
      <c r="L674" s="11"/>
      <c r="M674" s="10"/>
    </row>
    <row r="675" spans="11:13" ht="18" x14ac:dyDescent="0.35">
      <c r="K675" s="11"/>
      <c r="L675" s="11"/>
      <c r="M675" s="10"/>
    </row>
    <row r="676" spans="11:13" ht="18" x14ac:dyDescent="0.35">
      <c r="K676" s="11"/>
      <c r="L676" s="11"/>
      <c r="M676" s="10"/>
    </row>
    <row r="677" spans="11:13" ht="18" x14ac:dyDescent="0.35">
      <c r="K677" s="11"/>
      <c r="L677" s="11"/>
      <c r="M677" s="10"/>
    </row>
    <row r="678" spans="11:13" ht="18" x14ac:dyDescent="0.35">
      <c r="K678" s="11"/>
      <c r="L678" s="11"/>
      <c r="M678" s="10"/>
    </row>
    <row r="679" spans="11:13" ht="18" x14ac:dyDescent="0.35">
      <c r="K679" s="11"/>
      <c r="L679" s="11"/>
      <c r="M679" s="10"/>
    </row>
    <row r="680" spans="11:13" ht="18" x14ac:dyDescent="0.35">
      <c r="K680" s="11"/>
      <c r="L680" s="11"/>
      <c r="M680" s="10"/>
    </row>
    <row r="681" spans="11:13" ht="18" x14ac:dyDescent="0.35">
      <c r="K681" s="11"/>
      <c r="L681" s="11"/>
      <c r="M681" s="10"/>
    </row>
    <row r="682" spans="11:13" ht="18" x14ac:dyDescent="0.35">
      <c r="K682" s="11"/>
      <c r="L682" s="11"/>
      <c r="M682" s="10"/>
    </row>
    <row r="683" spans="11:13" ht="18" x14ac:dyDescent="0.35">
      <c r="K683" s="11"/>
      <c r="L683" s="11"/>
      <c r="M683" s="10"/>
    </row>
    <row r="684" spans="11:13" ht="18" x14ac:dyDescent="0.35">
      <c r="K684" s="11"/>
      <c r="L684" s="11"/>
      <c r="M684" s="10"/>
    </row>
    <row r="685" spans="11:13" ht="18" x14ac:dyDescent="0.35">
      <c r="K685" s="11"/>
      <c r="L685" s="11"/>
      <c r="M685" s="10"/>
    </row>
    <row r="686" spans="11:13" ht="18" x14ac:dyDescent="0.35">
      <c r="K686" s="11"/>
      <c r="L686" s="11"/>
      <c r="M686" s="10"/>
    </row>
    <row r="687" spans="11:13" ht="18" x14ac:dyDescent="0.35">
      <c r="K687" s="11"/>
      <c r="L687" s="11"/>
      <c r="M687" s="10"/>
    </row>
    <row r="688" spans="11:13" ht="18" x14ac:dyDescent="0.35">
      <c r="K688" s="11"/>
      <c r="L688" s="11"/>
      <c r="M688" s="10"/>
    </row>
    <row r="689" spans="11:13" ht="18" x14ac:dyDescent="0.35">
      <c r="K689" s="11"/>
      <c r="L689" s="11"/>
      <c r="M689" s="10"/>
    </row>
    <row r="690" spans="11:13" ht="18" x14ac:dyDescent="0.35">
      <c r="K690" s="11"/>
      <c r="L690" s="11"/>
      <c r="M690" s="10"/>
    </row>
    <row r="691" spans="11:13" ht="18" x14ac:dyDescent="0.35">
      <c r="K691" s="11"/>
      <c r="L691" s="11"/>
      <c r="M691" s="10"/>
    </row>
    <row r="692" spans="11:13" ht="18" x14ac:dyDescent="0.35">
      <c r="K692" s="11"/>
      <c r="L692" s="11"/>
      <c r="M692" s="10"/>
    </row>
    <row r="693" spans="11:13" ht="18" x14ac:dyDescent="0.35">
      <c r="K693" s="11"/>
      <c r="L693" s="11"/>
      <c r="M693" s="10"/>
    </row>
    <row r="694" spans="11:13" ht="18" x14ac:dyDescent="0.35">
      <c r="K694" s="11"/>
      <c r="L694" s="11"/>
      <c r="M694" s="10"/>
    </row>
    <row r="695" spans="11:13" ht="18" x14ac:dyDescent="0.35">
      <c r="K695" s="11"/>
      <c r="L695" s="11"/>
      <c r="M695" s="10"/>
    </row>
    <row r="696" spans="11:13" ht="18" x14ac:dyDescent="0.35">
      <c r="K696" s="11"/>
      <c r="L696" s="11"/>
      <c r="M696" s="10"/>
    </row>
    <row r="697" spans="11:13" ht="18" x14ac:dyDescent="0.35">
      <c r="K697" s="11"/>
      <c r="L697" s="11"/>
      <c r="M697" s="10"/>
    </row>
    <row r="698" spans="11:13" ht="18" x14ac:dyDescent="0.35">
      <c r="K698" s="11"/>
      <c r="L698" s="11"/>
      <c r="M698" s="10"/>
    </row>
    <row r="699" spans="11:13" ht="18" x14ac:dyDescent="0.35">
      <c r="K699" s="11"/>
      <c r="L699" s="11"/>
      <c r="M699" s="10"/>
    </row>
    <row r="700" spans="11:13" ht="18" x14ac:dyDescent="0.35">
      <c r="K700" s="11"/>
      <c r="L700" s="11"/>
      <c r="M700" s="10"/>
    </row>
    <row r="701" spans="11:13" ht="18" x14ac:dyDescent="0.35">
      <c r="K701" s="11"/>
      <c r="L701" s="11"/>
      <c r="M701" s="10"/>
    </row>
    <row r="702" spans="11:13" ht="18" x14ac:dyDescent="0.35">
      <c r="K702" s="11"/>
      <c r="L702" s="11"/>
      <c r="M702" s="10"/>
    </row>
    <row r="703" spans="11:13" ht="18" x14ac:dyDescent="0.35">
      <c r="K703" s="11"/>
      <c r="L703" s="11"/>
      <c r="M703" s="10"/>
    </row>
    <row r="704" spans="11:13" ht="18" x14ac:dyDescent="0.35">
      <c r="K704" s="11"/>
      <c r="L704" s="11"/>
      <c r="M704" s="10"/>
    </row>
    <row r="705" spans="11:13" ht="18" x14ac:dyDescent="0.35">
      <c r="K705" s="11"/>
      <c r="L705" s="11"/>
      <c r="M705" s="10"/>
    </row>
    <row r="706" spans="11:13" ht="18" x14ac:dyDescent="0.35">
      <c r="K706" s="11"/>
      <c r="L706" s="11"/>
      <c r="M706" s="10"/>
    </row>
    <row r="707" spans="11:13" ht="18" x14ac:dyDescent="0.35">
      <c r="K707" s="11"/>
      <c r="L707" s="11"/>
      <c r="M707" s="10"/>
    </row>
    <row r="708" spans="11:13" ht="18" x14ac:dyDescent="0.35">
      <c r="K708" s="11"/>
      <c r="L708" s="11"/>
      <c r="M708" s="10"/>
    </row>
    <row r="709" spans="11:13" ht="18" x14ac:dyDescent="0.35">
      <c r="K709" s="11"/>
      <c r="L709" s="11"/>
      <c r="M709" s="10"/>
    </row>
    <row r="710" spans="11:13" ht="18" x14ac:dyDescent="0.35">
      <c r="K710" s="11"/>
      <c r="L710" s="11"/>
      <c r="M710" s="10"/>
    </row>
    <row r="711" spans="11:13" ht="18" x14ac:dyDescent="0.35">
      <c r="K711" s="11"/>
      <c r="L711" s="11"/>
      <c r="M711" s="10"/>
    </row>
    <row r="712" spans="11:13" ht="18" x14ac:dyDescent="0.35">
      <c r="K712" s="11"/>
      <c r="L712" s="11"/>
      <c r="M712" s="10"/>
    </row>
    <row r="713" spans="11:13" ht="18" x14ac:dyDescent="0.35">
      <c r="K713" s="11"/>
      <c r="L713" s="11"/>
      <c r="M713" s="10"/>
    </row>
    <row r="714" spans="11:13" ht="18" x14ac:dyDescent="0.35">
      <c r="K714" s="11"/>
      <c r="L714" s="11"/>
      <c r="M714" s="10"/>
    </row>
    <row r="715" spans="11:13" ht="18" x14ac:dyDescent="0.35">
      <c r="K715" s="11"/>
      <c r="L715" s="11"/>
      <c r="M715" s="10"/>
    </row>
    <row r="716" spans="11:13" ht="18" x14ac:dyDescent="0.35">
      <c r="K716" s="11"/>
      <c r="L716" s="11"/>
      <c r="M716" s="10"/>
    </row>
    <row r="717" spans="11:13" ht="18" x14ac:dyDescent="0.35">
      <c r="K717" s="11"/>
      <c r="L717" s="11"/>
      <c r="M717" s="10"/>
    </row>
    <row r="718" spans="11:13" ht="18" x14ac:dyDescent="0.35">
      <c r="K718" s="11"/>
      <c r="L718" s="11"/>
      <c r="M718" s="10"/>
    </row>
    <row r="719" spans="11:13" ht="18" x14ac:dyDescent="0.35">
      <c r="K719" s="11"/>
      <c r="L719" s="11"/>
      <c r="M719" s="10"/>
    </row>
    <row r="720" spans="11:13" ht="18" x14ac:dyDescent="0.35">
      <c r="K720" s="11"/>
      <c r="L720" s="11"/>
      <c r="M720" s="10"/>
    </row>
    <row r="721" spans="11:13" ht="18" x14ac:dyDescent="0.35">
      <c r="K721" s="11"/>
      <c r="L721" s="11"/>
      <c r="M721" s="10"/>
    </row>
    <row r="722" spans="11:13" ht="18" x14ac:dyDescent="0.35">
      <c r="K722" s="11"/>
      <c r="L722" s="11"/>
      <c r="M722" s="10"/>
    </row>
    <row r="723" spans="11:13" ht="18" x14ac:dyDescent="0.35">
      <c r="K723" s="11"/>
      <c r="L723" s="11"/>
      <c r="M723" s="10"/>
    </row>
    <row r="724" spans="11:13" ht="18" x14ac:dyDescent="0.35">
      <c r="K724" s="11"/>
      <c r="L724" s="11"/>
      <c r="M724" s="10"/>
    </row>
    <row r="725" spans="11:13" ht="18" x14ac:dyDescent="0.35">
      <c r="K725" s="11"/>
      <c r="L725" s="11"/>
      <c r="M725" s="10"/>
    </row>
    <row r="726" spans="11:13" ht="18" x14ac:dyDescent="0.35">
      <c r="K726" s="11"/>
      <c r="L726" s="11"/>
      <c r="M726" s="10"/>
    </row>
    <row r="727" spans="11:13" ht="18" x14ac:dyDescent="0.35">
      <c r="K727" s="11"/>
      <c r="L727" s="11"/>
      <c r="M727" s="10"/>
    </row>
    <row r="728" spans="11:13" ht="18" x14ac:dyDescent="0.35">
      <c r="K728" s="11"/>
      <c r="L728" s="11"/>
      <c r="M728" s="10"/>
    </row>
    <row r="729" spans="11:13" ht="18" x14ac:dyDescent="0.35">
      <c r="K729" s="11"/>
      <c r="L729" s="11"/>
      <c r="M729" s="10"/>
    </row>
    <row r="730" spans="11:13" ht="18" x14ac:dyDescent="0.35">
      <c r="K730" s="11"/>
      <c r="L730" s="11"/>
      <c r="M730" s="10"/>
    </row>
    <row r="731" spans="11:13" ht="18" x14ac:dyDescent="0.35">
      <c r="K731" s="11"/>
      <c r="L731" s="11"/>
      <c r="M731" s="10"/>
    </row>
    <row r="732" spans="11:13" ht="18" x14ac:dyDescent="0.35">
      <c r="K732" s="11"/>
      <c r="L732" s="11"/>
      <c r="M732" s="10"/>
    </row>
    <row r="733" spans="11:13" ht="18" x14ac:dyDescent="0.35">
      <c r="K733" s="11"/>
      <c r="L733" s="11"/>
      <c r="M733" s="10"/>
    </row>
    <row r="734" spans="11:13" ht="18" x14ac:dyDescent="0.35">
      <c r="K734" s="11"/>
      <c r="L734" s="11"/>
      <c r="M734" s="10"/>
    </row>
    <row r="735" spans="11:13" ht="18" x14ac:dyDescent="0.35">
      <c r="K735" s="11"/>
      <c r="L735" s="11"/>
      <c r="M735" s="10"/>
    </row>
    <row r="736" spans="11:13" ht="18" x14ac:dyDescent="0.35">
      <c r="K736" s="11"/>
      <c r="L736" s="11"/>
      <c r="M736" s="10"/>
    </row>
    <row r="737" spans="11:13" ht="18" x14ac:dyDescent="0.35">
      <c r="K737" s="11"/>
      <c r="L737" s="11"/>
      <c r="M737" s="10"/>
    </row>
    <row r="738" spans="11:13" ht="18" x14ac:dyDescent="0.35">
      <c r="K738" s="11"/>
      <c r="L738" s="11"/>
      <c r="M738" s="10"/>
    </row>
    <row r="739" spans="11:13" ht="18" x14ac:dyDescent="0.35">
      <c r="K739" s="11"/>
      <c r="L739" s="11"/>
      <c r="M739" s="10"/>
    </row>
    <row r="740" spans="11:13" ht="18" x14ac:dyDescent="0.35">
      <c r="K740" s="11"/>
      <c r="L740" s="11"/>
      <c r="M740" s="10"/>
    </row>
    <row r="741" spans="11:13" ht="18" x14ac:dyDescent="0.35">
      <c r="K741" s="11"/>
      <c r="L741" s="11"/>
      <c r="M741" s="10"/>
    </row>
    <row r="742" spans="11:13" ht="18" x14ac:dyDescent="0.35">
      <c r="K742" s="11"/>
      <c r="L742" s="11"/>
      <c r="M742" s="10"/>
    </row>
    <row r="743" spans="11:13" ht="18" x14ac:dyDescent="0.35">
      <c r="K743" s="11"/>
      <c r="L743" s="11"/>
      <c r="M743" s="10"/>
    </row>
    <row r="744" spans="11:13" ht="18" x14ac:dyDescent="0.35">
      <c r="K744" s="11"/>
      <c r="L744" s="11"/>
      <c r="M744" s="10"/>
    </row>
    <row r="745" spans="11:13" ht="18" x14ac:dyDescent="0.35">
      <c r="K745" s="11"/>
      <c r="L745" s="11"/>
      <c r="M745" s="10"/>
    </row>
    <row r="746" spans="11:13" ht="18" x14ac:dyDescent="0.35">
      <c r="K746" s="11"/>
      <c r="L746" s="11"/>
      <c r="M746" s="10"/>
    </row>
    <row r="747" spans="11:13" ht="18" x14ac:dyDescent="0.35">
      <c r="K747" s="11"/>
      <c r="L747" s="11"/>
      <c r="M747" s="10"/>
    </row>
    <row r="748" spans="11:13" ht="18" x14ac:dyDescent="0.35">
      <c r="K748" s="11"/>
      <c r="L748" s="11"/>
      <c r="M748" s="10"/>
    </row>
    <row r="749" spans="11:13" ht="18" x14ac:dyDescent="0.35">
      <c r="K749" s="11"/>
      <c r="L749" s="11"/>
      <c r="M749" s="10"/>
    </row>
    <row r="750" spans="11:13" ht="18" x14ac:dyDescent="0.35">
      <c r="K750" s="11"/>
      <c r="L750" s="11"/>
      <c r="M750" s="10"/>
    </row>
    <row r="751" spans="11:13" ht="18" x14ac:dyDescent="0.35">
      <c r="K751" s="11"/>
      <c r="L751" s="11"/>
      <c r="M751" s="10"/>
    </row>
    <row r="752" spans="11:13" ht="18" x14ac:dyDescent="0.35">
      <c r="K752" s="11"/>
      <c r="L752" s="11"/>
      <c r="M752" s="10"/>
    </row>
    <row r="753" spans="11:13" ht="18" x14ac:dyDescent="0.35">
      <c r="K753" s="11"/>
      <c r="L753" s="11"/>
      <c r="M753" s="10"/>
    </row>
    <row r="754" spans="11:13" ht="18" x14ac:dyDescent="0.35">
      <c r="K754" s="11"/>
      <c r="L754" s="11"/>
      <c r="M754" s="10"/>
    </row>
    <row r="755" spans="11:13" ht="18" x14ac:dyDescent="0.35">
      <c r="K755" s="11"/>
      <c r="L755" s="11"/>
      <c r="M755" s="10"/>
    </row>
    <row r="756" spans="11:13" ht="18" x14ac:dyDescent="0.35">
      <c r="K756" s="11"/>
      <c r="L756" s="11"/>
      <c r="M756" s="10"/>
    </row>
    <row r="757" spans="11:13" ht="18" x14ac:dyDescent="0.35">
      <c r="K757" s="11"/>
      <c r="L757" s="11"/>
      <c r="M757" s="10"/>
    </row>
    <row r="758" spans="11:13" ht="18" x14ac:dyDescent="0.35">
      <c r="K758" s="11"/>
      <c r="L758" s="11"/>
      <c r="M758" s="10"/>
    </row>
    <row r="759" spans="11:13" ht="18" x14ac:dyDescent="0.35">
      <c r="K759" s="11"/>
      <c r="L759" s="11"/>
      <c r="M759" s="10"/>
    </row>
    <row r="760" spans="11:13" ht="18" x14ac:dyDescent="0.35">
      <c r="K760" s="11"/>
      <c r="L760" s="11"/>
      <c r="M760" s="10"/>
    </row>
    <row r="761" spans="11:13" ht="18" x14ac:dyDescent="0.35">
      <c r="K761" s="11"/>
      <c r="L761" s="11"/>
      <c r="M761" s="10"/>
    </row>
    <row r="762" spans="11:13" ht="18" x14ac:dyDescent="0.35">
      <c r="K762" s="11"/>
      <c r="L762" s="11"/>
      <c r="M762" s="10"/>
    </row>
    <row r="763" spans="11:13" ht="18" x14ac:dyDescent="0.35">
      <c r="K763" s="11"/>
      <c r="L763" s="11"/>
      <c r="M763" s="10"/>
    </row>
    <row r="764" spans="11:13" ht="18" x14ac:dyDescent="0.35">
      <c r="K764" s="11"/>
      <c r="L764" s="11"/>
      <c r="M764" s="10"/>
    </row>
    <row r="765" spans="11:13" ht="18" x14ac:dyDescent="0.35">
      <c r="K765" s="11"/>
      <c r="L765" s="11"/>
      <c r="M765" s="10"/>
    </row>
    <row r="766" spans="11:13" ht="18" x14ac:dyDescent="0.35">
      <c r="K766" s="11"/>
      <c r="L766" s="11"/>
      <c r="M766" s="10"/>
    </row>
    <row r="767" spans="11:13" ht="18" x14ac:dyDescent="0.35">
      <c r="K767" s="11"/>
      <c r="L767" s="11"/>
      <c r="M767" s="10"/>
    </row>
    <row r="768" spans="11:13" ht="18" x14ac:dyDescent="0.35">
      <c r="K768" s="11"/>
      <c r="L768" s="11"/>
      <c r="M768" s="10"/>
    </row>
    <row r="769" spans="11:13" ht="18" x14ac:dyDescent="0.35">
      <c r="K769" s="11"/>
      <c r="L769" s="11"/>
      <c r="M769" s="10"/>
    </row>
    <row r="770" spans="11:13" ht="18" x14ac:dyDescent="0.35">
      <c r="K770" s="11"/>
      <c r="L770" s="11"/>
      <c r="M770" s="10"/>
    </row>
    <row r="771" spans="11:13" ht="18" x14ac:dyDescent="0.35">
      <c r="K771" s="11"/>
      <c r="L771" s="11"/>
      <c r="M771" s="10"/>
    </row>
    <row r="772" spans="11:13" ht="18" x14ac:dyDescent="0.35">
      <c r="K772" s="11"/>
      <c r="L772" s="11"/>
      <c r="M772" s="10"/>
    </row>
    <row r="773" spans="11:13" ht="18" x14ac:dyDescent="0.35">
      <c r="K773" s="11"/>
      <c r="L773" s="11"/>
      <c r="M773" s="10"/>
    </row>
    <row r="774" spans="11:13" ht="18" x14ac:dyDescent="0.35">
      <c r="K774" s="11"/>
      <c r="L774" s="11"/>
      <c r="M774" s="10"/>
    </row>
    <row r="775" spans="11:13" ht="18" x14ac:dyDescent="0.35">
      <c r="K775" s="11"/>
      <c r="L775" s="11"/>
      <c r="M775" s="10"/>
    </row>
    <row r="776" spans="11:13" ht="18" x14ac:dyDescent="0.35">
      <c r="K776" s="11"/>
      <c r="L776" s="11"/>
      <c r="M776" s="10"/>
    </row>
    <row r="777" spans="11:13" ht="18" x14ac:dyDescent="0.35">
      <c r="K777" s="11"/>
      <c r="L777" s="11"/>
      <c r="M777" s="10"/>
    </row>
    <row r="778" spans="11:13" ht="18" x14ac:dyDescent="0.35">
      <c r="K778" s="11"/>
      <c r="L778" s="11"/>
      <c r="M778" s="10"/>
    </row>
    <row r="779" spans="11:13" ht="18" x14ac:dyDescent="0.35">
      <c r="K779" s="11"/>
      <c r="L779" s="11"/>
      <c r="M779" s="10"/>
    </row>
    <row r="780" spans="11:13" ht="18" x14ac:dyDescent="0.35">
      <c r="K780" s="11"/>
      <c r="L780" s="11"/>
      <c r="M780" s="10"/>
    </row>
    <row r="781" spans="11:13" ht="18" x14ac:dyDescent="0.35">
      <c r="K781" s="11"/>
      <c r="L781" s="11"/>
      <c r="M781" s="10"/>
    </row>
    <row r="782" spans="11:13" ht="18" x14ac:dyDescent="0.35">
      <c r="K782" s="11"/>
      <c r="L782" s="11"/>
      <c r="M782" s="10"/>
    </row>
    <row r="783" spans="11:13" ht="18" x14ac:dyDescent="0.35">
      <c r="K783" s="11"/>
      <c r="L783" s="11"/>
      <c r="M783" s="10"/>
    </row>
    <row r="784" spans="11:13" ht="18" x14ac:dyDescent="0.35">
      <c r="K784" s="11"/>
      <c r="L784" s="11"/>
      <c r="M784" s="10"/>
    </row>
    <row r="785" spans="11:13" ht="18" x14ac:dyDescent="0.35">
      <c r="K785" s="11"/>
      <c r="L785" s="11"/>
      <c r="M785" s="10"/>
    </row>
    <row r="786" spans="11:13" ht="18" x14ac:dyDescent="0.35">
      <c r="K786" s="11"/>
      <c r="L786" s="11"/>
      <c r="M786" s="10"/>
    </row>
    <row r="787" spans="11:13" ht="18" x14ac:dyDescent="0.35">
      <c r="K787" s="11"/>
      <c r="L787" s="11"/>
      <c r="M787" s="10"/>
    </row>
    <row r="788" spans="11:13" ht="18" x14ac:dyDescent="0.35">
      <c r="K788" s="11"/>
      <c r="L788" s="11"/>
      <c r="M788" s="10"/>
    </row>
    <row r="789" spans="11:13" ht="18" x14ac:dyDescent="0.35">
      <c r="K789" s="11"/>
      <c r="L789" s="11"/>
      <c r="M789" s="10"/>
    </row>
    <row r="790" spans="11:13" ht="18" x14ac:dyDescent="0.35">
      <c r="K790" s="11"/>
      <c r="L790" s="11"/>
      <c r="M790" s="10"/>
    </row>
    <row r="791" spans="11:13" ht="18" x14ac:dyDescent="0.35">
      <c r="K791" s="11"/>
      <c r="L791" s="11"/>
      <c r="M791" s="10"/>
    </row>
    <row r="792" spans="11:13" ht="18" x14ac:dyDescent="0.35">
      <c r="K792" s="11"/>
      <c r="L792" s="11"/>
      <c r="M792" s="10"/>
    </row>
    <row r="793" spans="11:13" ht="18" x14ac:dyDescent="0.35">
      <c r="K793" s="11"/>
      <c r="L793" s="11"/>
      <c r="M793" s="10"/>
    </row>
    <row r="794" spans="11:13" ht="18" x14ac:dyDescent="0.35">
      <c r="K794" s="11"/>
      <c r="L794" s="11"/>
      <c r="M794" s="10"/>
    </row>
    <row r="795" spans="11:13" ht="18" x14ac:dyDescent="0.35">
      <c r="K795" s="11"/>
      <c r="L795" s="11"/>
      <c r="M795" s="10"/>
    </row>
    <row r="796" spans="11:13" ht="18" x14ac:dyDescent="0.35">
      <c r="K796" s="11"/>
      <c r="L796" s="11"/>
      <c r="M796" s="10"/>
    </row>
    <row r="797" spans="11:13" ht="18" x14ac:dyDescent="0.35">
      <c r="K797" s="11"/>
      <c r="L797" s="11"/>
      <c r="M797" s="10"/>
    </row>
    <row r="798" spans="11:13" ht="18" x14ac:dyDescent="0.35">
      <c r="K798" s="11"/>
      <c r="L798" s="11"/>
      <c r="M798" s="10"/>
    </row>
    <row r="799" spans="11:13" ht="18" x14ac:dyDescent="0.35">
      <c r="K799" s="11"/>
      <c r="L799" s="11"/>
      <c r="M799" s="10"/>
    </row>
    <row r="800" spans="11:13" ht="18" x14ac:dyDescent="0.35">
      <c r="K800" s="11"/>
      <c r="L800" s="11"/>
      <c r="M800" s="10"/>
    </row>
    <row r="801" spans="11:13" ht="18" x14ac:dyDescent="0.35">
      <c r="K801" s="11"/>
      <c r="L801" s="11"/>
      <c r="M801" s="10"/>
    </row>
    <row r="802" spans="11:13" ht="18" x14ac:dyDescent="0.35">
      <c r="K802" s="11"/>
      <c r="L802" s="11"/>
      <c r="M802" s="10"/>
    </row>
    <row r="803" spans="11:13" ht="18" x14ac:dyDescent="0.35">
      <c r="K803" s="11"/>
      <c r="L803" s="11"/>
      <c r="M803" s="10"/>
    </row>
    <row r="804" spans="11:13" ht="18" x14ac:dyDescent="0.35">
      <c r="K804" s="11"/>
      <c r="L804" s="11"/>
      <c r="M804" s="10"/>
    </row>
    <row r="805" spans="11:13" ht="18" x14ac:dyDescent="0.35">
      <c r="K805" s="11"/>
      <c r="L805" s="11"/>
      <c r="M805" s="10"/>
    </row>
    <row r="806" spans="11:13" ht="18" x14ac:dyDescent="0.35">
      <c r="K806" s="11"/>
      <c r="L806" s="11"/>
      <c r="M806" s="10"/>
    </row>
    <row r="807" spans="11:13" ht="18" x14ac:dyDescent="0.35">
      <c r="K807" s="11"/>
      <c r="L807" s="11"/>
      <c r="M807" s="10"/>
    </row>
    <row r="808" spans="11:13" ht="18" x14ac:dyDescent="0.35">
      <c r="K808" s="11"/>
      <c r="L808" s="11"/>
      <c r="M808" s="10"/>
    </row>
    <row r="809" spans="11:13" ht="18" x14ac:dyDescent="0.35">
      <c r="K809" s="11"/>
      <c r="L809" s="11"/>
      <c r="M809" s="10"/>
    </row>
    <row r="810" spans="11:13" ht="18" x14ac:dyDescent="0.35">
      <c r="K810" s="11"/>
      <c r="L810" s="11"/>
      <c r="M810" s="10"/>
    </row>
    <row r="811" spans="11:13" ht="18" x14ac:dyDescent="0.35">
      <c r="K811" s="11"/>
      <c r="L811" s="11"/>
      <c r="M811" s="10"/>
    </row>
    <row r="812" spans="11:13" ht="18" x14ac:dyDescent="0.35">
      <c r="K812" s="11"/>
      <c r="L812" s="11"/>
      <c r="M812" s="10"/>
    </row>
    <row r="813" spans="11:13" ht="18" x14ac:dyDescent="0.35">
      <c r="K813" s="11"/>
      <c r="L813" s="11"/>
      <c r="M813" s="10"/>
    </row>
    <row r="814" spans="11:13" ht="18" x14ac:dyDescent="0.35">
      <c r="K814" s="11"/>
      <c r="L814" s="11"/>
      <c r="M814" s="10"/>
    </row>
    <row r="815" spans="11:13" ht="18" x14ac:dyDescent="0.35">
      <c r="K815" s="11"/>
      <c r="L815" s="11"/>
      <c r="M815" s="10"/>
    </row>
    <row r="816" spans="11:13" ht="18" x14ac:dyDescent="0.35">
      <c r="K816" s="11"/>
      <c r="L816" s="11"/>
      <c r="M816" s="10"/>
    </row>
    <row r="817" spans="11:13" ht="18" x14ac:dyDescent="0.35">
      <c r="K817" s="11"/>
      <c r="L817" s="11"/>
      <c r="M817" s="10"/>
    </row>
    <row r="818" spans="11:13" ht="18" x14ac:dyDescent="0.35">
      <c r="K818" s="11"/>
      <c r="L818" s="11"/>
      <c r="M818" s="10"/>
    </row>
    <row r="819" spans="11:13" ht="18" x14ac:dyDescent="0.35">
      <c r="K819" s="11"/>
      <c r="L819" s="11"/>
      <c r="M819" s="10"/>
    </row>
    <row r="820" spans="11:13" ht="18" x14ac:dyDescent="0.35">
      <c r="K820" s="11"/>
      <c r="L820" s="11"/>
      <c r="M820" s="10"/>
    </row>
    <row r="821" spans="11:13" ht="18" x14ac:dyDescent="0.35">
      <c r="K821" s="11"/>
      <c r="L821" s="11"/>
      <c r="M821" s="10"/>
    </row>
    <row r="822" spans="11:13" ht="18" x14ac:dyDescent="0.35">
      <c r="K822" s="11"/>
      <c r="L822" s="11"/>
      <c r="M822" s="10"/>
    </row>
    <row r="823" spans="11:13" ht="18" x14ac:dyDescent="0.35">
      <c r="K823" s="11"/>
      <c r="L823" s="11"/>
      <c r="M823" s="10"/>
    </row>
    <row r="824" spans="11:13" ht="18" x14ac:dyDescent="0.35">
      <c r="K824" s="11"/>
      <c r="L824" s="11"/>
      <c r="M824" s="10"/>
    </row>
    <row r="825" spans="11:13" ht="18" x14ac:dyDescent="0.35">
      <c r="K825" s="11"/>
      <c r="L825" s="11"/>
      <c r="M825" s="10"/>
    </row>
    <row r="826" spans="11:13" ht="18" x14ac:dyDescent="0.35">
      <c r="K826" s="11"/>
      <c r="L826" s="11"/>
      <c r="M826" s="10"/>
    </row>
    <row r="827" spans="11:13" ht="18" x14ac:dyDescent="0.35">
      <c r="K827" s="11"/>
      <c r="L827" s="11"/>
      <c r="M827" s="10"/>
    </row>
    <row r="828" spans="11:13" ht="18" x14ac:dyDescent="0.35">
      <c r="K828" s="11"/>
      <c r="L828" s="11"/>
      <c r="M828" s="10"/>
    </row>
    <row r="829" spans="11:13" ht="18" x14ac:dyDescent="0.35">
      <c r="K829" s="11"/>
      <c r="L829" s="11"/>
      <c r="M829" s="10"/>
    </row>
    <row r="830" spans="11:13" ht="18" x14ac:dyDescent="0.35">
      <c r="K830" s="11"/>
      <c r="L830" s="11"/>
      <c r="M830" s="10"/>
    </row>
    <row r="831" spans="11:13" ht="18" x14ac:dyDescent="0.35">
      <c r="K831" s="11"/>
      <c r="L831" s="11"/>
      <c r="M831" s="10"/>
    </row>
    <row r="832" spans="11:13" ht="18" x14ac:dyDescent="0.35">
      <c r="K832" s="11"/>
      <c r="L832" s="11"/>
      <c r="M832" s="10"/>
    </row>
    <row r="833" spans="11:13" ht="18" x14ac:dyDescent="0.35">
      <c r="K833" s="11"/>
      <c r="L833" s="11"/>
      <c r="M833" s="10"/>
    </row>
    <row r="834" spans="11:13" ht="18" x14ac:dyDescent="0.35">
      <c r="K834" s="11"/>
      <c r="L834" s="11"/>
      <c r="M834" s="10"/>
    </row>
    <row r="835" spans="11:13" ht="18" x14ac:dyDescent="0.35">
      <c r="K835" s="11"/>
      <c r="L835" s="11"/>
      <c r="M835" s="10"/>
    </row>
    <row r="836" spans="11:13" ht="18" x14ac:dyDescent="0.35">
      <c r="K836" s="11"/>
      <c r="L836" s="11"/>
      <c r="M836" s="10"/>
    </row>
    <row r="837" spans="11:13" ht="18" x14ac:dyDescent="0.35">
      <c r="K837" s="11"/>
      <c r="L837" s="11"/>
      <c r="M837" s="10"/>
    </row>
    <row r="838" spans="11:13" ht="18" x14ac:dyDescent="0.35">
      <c r="K838" s="11"/>
      <c r="L838" s="11"/>
      <c r="M838" s="10"/>
    </row>
    <row r="839" spans="11:13" ht="18" x14ac:dyDescent="0.35">
      <c r="K839" s="11"/>
      <c r="L839" s="11"/>
      <c r="M839" s="10"/>
    </row>
    <row r="840" spans="11:13" ht="18" x14ac:dyDescent="0.35">
      <c r="K840" s="11"/>
      <c r="L840" s="11"/>
      <c r="M840" s="10"/>
    </row>
    <row r="841" spans="11:13" ht="18" x14ac:dyDescent="0.35">
      <c r="K841" s="11"/>
      <c r="L841" s="11"/>
      <c r="M841" s="10"/>
    </row>
    <row r="842" spans="11:13" ht="18" x14ac:dyDescent="0.35">
      <c r="K842" s="11"/>
      <c r="L842" s="11"/>
      <c r="M842" s="10"/>
    </row>
    <row r="843" spans="11:13" ht="18" x14ac:dyDescent="0.35">
      <c r="K843" s="11"/>
      <c r="L843" s="11"/>
      <c r="M843" s="10"/>
    </row>
    <row r="844" spans="11:13" ht="18" x14ac:dyDescent="0.35">
      <c r="K844" s="11"/>
      <c r="L844" s="11"/>
      <c r="M844" s="10"/>
    </row>
    <row r="845" spans="11:13" ht="18" x14ac:dyDescent="0.35">
      <c r="K845" s="11"/>
      <c r="L845" s="11"/>
      <c r="M845" s="10"/>
    </row>
    <row r="846" spans="11:13" ht="18" x14ac:dyDescent="0.35">
      <c r="K846" s="11"/>
      <c r="L846" s="11"/>
      <c r="M846" s="10"/>
    </row>
    <row r="847" spans="11:13" ht="18" x14ac:dyDescent="0.35">
      <c r="K847" s="11"/>
      <c r="L847" s="11"/>
      <c r="M847" s="10"/>
    </row>
    <row r="848" spans="11:13" ht="18" x14ac:dyDescent="0.35">
      <c r="K848" s="11"/>
      <c r="L848" s="11"/>
      <c r="M848" s="10"/>
    </row>
    <row r="849" spans="11:13" ht="18" x14ac:dyDescent="0.35">
      <c r="K849" s="11"/>
      <c r="L849" s="11"/>
      <c r="M849" s="10"/>
    </row>
    <row r="850" spans="11:13" ht="18" x14ac:dyDescent="0.35">
      <c r="K850" s="11"/>
      <c r="L850" s="11"/>
      <c r="M850" s="10"/>
    </row>
    <row r="851" spans="11:13" ht="18" x14ac:dyDescent="0.35">
      <c r="K851" s="11"/>
      <c r="L851" s="11"/>
      <c r="M851" s="10"/>
    </row>
    <row r="852" spans="11:13" ht="18" x14ac:dyDescent="0.35">
      <c r="K852" s="11"/>
      <c r="L852" s="11"/>
      <c r="M852" s="10"/>
    </row>
    <row r="853" spans="11:13" ht="18" x14ac:dyDescent="0.35">
      <c r="K853" s="11"/>
      <c r="L853" s="11"/>
      <c r="M853" s="10"/>
    </row>
    <row r="854" spans="11:13" ht="18" x14ac:dyDescent="0.35">
      <c r="K854" s="11"/>
      <c r="L854" s="11"/>
      <c r="M854" s="10"/>
    </row>
    <row r="855" spans="11:13" ht="18" x14ac:dyDescent="0.35">
      <c r="K855" s="11"/>
      <c r="L855" s="11"/>
      <c r="M855" s="10"/>
    </row>
    <row r="856" spans="11:13" ht="18" x14ac:dyDescent="0.35">
      <c r="K856" s="11"/>
      <c r="L856" s="11"/>
      <c r="M856" s="10"/>
    </row>
    <row r="857" spans="11:13" ht="18" x14ac:dyDescent="0.35">
      <c r="K857" s="11"/>
      <c r="L857" s="11"/>
      <c r="M857" s="10"/>
    </row>
    <row r="858" spans="11:13" ht="18" x14ac:dyDescent="0.35">
      <c r="K858" s="11"/>
      <c r="L858" s="11"/>
      <c r="M858" s="10"/>
    </row>
    <row r="859" spans="11:13" ht="18" x14ac:dyDescent="0.35">
      <c r="K859" s="11"/>
      <c r="L859" s="11"/>
      <c r="M859" s="10"/>
    </row>
    <row r="860" spans="11:13" ht="18" x14ac:dyDescent="0.35">
      <c r="K860" s="11"/>
      <c r="L860" s="11"/>
      <c r="M860" s="10"/>
    </row>
    <row r="861" spans="11:13" ht="18" x14ac:dyDescent="0.35">
      <c r="K861" s="11"/>
      <c r="L861" s="11"/>
      <c r="M861" s="10"/>
    </row>
    <row r="862" spans="11:13" ht="18" x14ac:dyDescent="0.35">
      <c r="K862" s="11"/>
      <c r="L862" s="11"/>
      <c r="M862" s="10"/>
    </row>
    <row r="863" spans="11:13" ht="18" x14ac:dyDescent="0.35">
      <c r="K863" s="11"/>
      <c r="L863" s="11"/>
      <c r="M863" s="10"/>
    </row>
    <row r="864" spans="11:13" ht="18" x14ac:dyDescent="0.35">
      <c r="K864" s="11"/>
      <c r="L864" s="11"/>
      <c r="M864" s="10"/>
    </row>
    <row r="865" spans="11:13" ht="18" x14ac:dyDescent="0.35">
      <c r="K865" s="11"/>
      <c r="L865" s="11"/>
      <c r="M865" s="10"/>
    </row>
    <row r="866" spans="11:13" ht="18" x14ac:dyDescent="0.35">
      <c r="K866" s="11"/>
      <c r="L866" s="11"/>
      <c r="M866" s="10"/>
    </row>
    <row r="867" spans="11:13" ht="18" x14ac:dyDescent="0.35">
      <c r="K867" s="11"/>
      <c r="L867" s="11"/>
      <c r="M867" s="10"/>
    </row>
    <row r="868" spans="11:13" ht="18" x14ac:dyDescent="0.35">
      <c r="K868" s="11"/>
      <c r="L868" s="11"/>
      <c r="M868" s="10"/>
    </row>
    <row r="869" spans="11:13" ht="18" x14ac:dyDescent="0.35">
      <c r="K869" s="11"/>
      <c r="L869" s="11"/>
      <c r="M869" s="10"/>
    </row>
    <row r="870" spans="11:13" ht="18" x14ac:dyDescent="0.35">
      <c r="K870" s="11"/>
      <c r="L870" s="11"/>
      <c r="M870" s="10"/>
    </row>
    <row r="871" spans="11:13" ht="18" x14ac:dyDescent="0.35">
      <c r="K871" s="11"/>
      <c r="L871" s="11"/>
      <c r="M871" s="10"/>
    </row>
    <row r="872" spans="11:13" ht="18" x14ac:dyDescent="0.35">
      <c r="K872" s="11"/>
      <c r="L872" s="11"/>
      <c r="M872" s="10"/>
    </row>
    <row r="873" spans="11:13" ht="18" x14ac:dyDescent="0.35">
      <c r="K873" s="11"/>
      <c r="L873" s="11"/>
      <c r="M873" s="10"/>
    </row>
    <row r="874" spans="11:13" ht="18" x14ac:dyDescent="0.35">
      <c r="K874" s="11"/>
      <c r="L874" s="11"/>
      <c r="M874" s="10"/>
    </row>
    <row r="875" spans="11:13" ht="18" x14ac:dyDescent="0.35">
      <c r="K875" s="11"/>
      <c r="L875" s="11"/>
      <c r="M875" s="10"/>
    </row>
    <row r="876" spans="11:13" ht="18" x14ac:dyDescent="0.35">
      <c r="K876" s="11"/>
      <c r="L876" s="11"/>
      <c r="M876" s="10"/>
    </row>
    <row r="877" spans="11:13" ht="18" x14ac:dyDescent="0.35">
      <c r="K877" s="11"/>
      <c r="L877" s="11"/>
      <c r="M877" s="10"/>
    </row>
    <row r="878" spans="11:13" ht="18" x14ac:dyDescent="0.35">
      <c r="K878" s="11"/>
      <c r="L878" s="11"/>
      <c r="M878" s="10"/>
    </row>
    <row r="879" spans="11:13" ht="18" x14ac:dyDescent="0.35">
      <c r="K879" s="11"/>
      <c r="L879" s="11"/>
      <c r="M879" s="10"/>
    </row>
    <row r="880" spans="11:13" ht="18" x14ac:dyDescent="0.35">
      <c r="K880" s="11"/>
      <c r="L880" s="11"/>
      <c r="M880" s="10"/>
    </row>
    <row r="881" spans="11:13" ht="18" x14ac:dyDescent="0.35">
      <c r="K881" s="11"/>
      <c r="L881" s="11"/>
      <c r="M881" s="10"/>
    </row>
    <row r="882" spans="11:13" ht="18" x14ac:dyDescent="0.35">
      <c r="K882" s="11"/>
      <c r="L882" s="11"/>
      <c r="M882" s="10"/>
    </row>
    <row r="883" spans="11:13" ht="18" x14ac:dyDescent="0.35">
      <c r="K883" s="11"/>
      <c r="L883" s="11"/>
      <c r="M883" s="10"/>
    </row>
    <row r="884" spans="11:13" ht="18" x14ac:dyDescent="0.35">
      <c r="K884" s="11"/>
      <c r="L884" s="11"/>
      <c r="M884" s="10"/>
    </row>
    <row r="885" spans="11:13" ht="18" x14ac:dyDescent="0.35">
      <c r="K885" s="11"/>
      <c r="L885" s="11"/>
      <c r="M885" s="10"/>
    </row>
    <row r="886" spans="11:13" ht="18" x14ac:dyDescent="0.35">
      <c r="K886" s="11"/>
      <c r="L886" s="11"/>
      <c r="M886" s="10"/>
    </row>
    <row r="887" spans="11:13" ht="18" x14ac:dyDescent="0.35">
      <c r="K887" s="11"/>
      <c r="L887" s="11"/>
      <c r="M887" s="10"/>
    </row>
    <row r="888" spans="11:13" ht="18" x14ac:dyDescent="0.35">
      <c r="K888" s="11"/>
      <c r="L888" s="11"/>
      <c r="M888" s="10"/>
    </row>
    <row r="889" spans="11:13" ht="18" x14ac:dyDescent="0.35">
      <c r="K889" s="11"/>
      <c r="L889" s="11"/>
      <c r="M889" s="10"/>
    </row>
    <row r="890" spans="11:13" ht="18" x14ac:dyDescent="0.35">
      <c r="K890" s="11"/>
      <c r="L890" s="11"/>
      <c r="M890" s="10"/>
    </row>
    <row r="891" spans="11:13" ht="18" x14ac:dyDescent="0.35">
      <c r="K891" s="11"/>
      <c r="L891" s="11"/>
      <c r="M891" s="10"/>
    </row>
    <row r="892" spans="11:13" ht="18" x14ac:dyDescent="0.35">
      <c r="K892" s="11"/>
      <c r="L892" s="11"/>
      <c r="M892" s="10"/>
    </row>
    <row r="893" spans="11:13" ht="18" x14ac:dyDescent="0.35">
      <c r="K893" s="11"/>
      <c r="L893" s="11"/>
      <c r="M893" s="10"/>
    </row>
    <row r="894" spans="11:13" ht="18" x14ac:dyDescent="0.35">
      <c r="K894" s="11"/>
      <c r="L894" s="11"/>
      <c r="M894" s="10"/>
    </row>
    <row r="895" spans="11:13" ht="18" x14ac:dyDescent="0.35">
      <c r="K895" s="11"/>
      <c r="L895" s="11"/>
      <c r="M895" s="10"/>
    </row>
    <row r="896" spans="11:13" ht="18" x14ac:dyDescent="0.35">
      <c r="K896" s="11"/>
      <c r="L896" s="11"/>
      <c r="M896" s="10"/>
    </row>
    <row r="897" spans="11:13" ht="18" x14ac:dyDescent="0.35">
      <c r="K897" s="11"/>
      <c r="L897" s="11"/>
      <c r="M897" s="10"/>
    </row>
    <row r="898" spans="11:13" ht="18" x14ac:dyDescent="0.35">
      <c r="K898" s="11"/>
      <c r="L898" s="11"/>
      <c r="M898" s="10"/>
    </row>
    <row r="899" spans="11:13" ht="18" x14ac:dyDescent="0.35">
      <c r="K899" s="11"/>
      <c r="L899" s="11"/>
      <c r="M899" s="10"/>
    </row>
    <row r="900" spans="11:13" ht="18" x14ac:dyDescent="0.35">
      <c r="K900" s="11"/>
      <c r="L900" s="11"/>
      <c r="M900" s="10"/>
    </row>
    <row r="901" spans="11:13" ht="18" x14ac:dyDescent="0.35">
      <c r="K901" s="11"/>
      <c r="L901" s="11"/>
      <c r="M901" s="10"/>
    </row>
    <row r="902" spans="11:13" ht="18" x14ac:dyDescent="0.35">
      <c r="K902" s="11"/>
      <c r="L902" s="11"/>
      <c r="M902" s="10"/>
    </row>
    <row r="903" spans="11:13" ht="18" x14ac:dyDescent="0.35">
      <c r="K903" s="11"/>
      <c r="L903" s="11"/>
      <c r="M903" s="10"/>
    </row>
    <row r="904" spans="11:13" ht="18" x14ac:dyDescent="0.35">
      <c r="K904" s="11"/>
      <c r="L904" s="11"/>
      <c r="M904" s="10"/>
    </row>
    <row r="905" spans="11:13" ht="18" x14ac:dyDescent="0.35">
      <c r="K905" s="11"/>
      <c r="L905" s="11"/>
      <c r="M905" s="10"/>
    </row>
    <row r="906" spans="11:13" ht="18" x14ac:dyDescent="0.35">
      <c r="K906" s="11"/>
      <c r="L906" s="11"/>
      <c r="M906" s="10"/>
    </row>
    <row r="907" spans="11:13" ht="18" x14ac:dyDescent="0.35">
      <c r="K907" s="11"/>
      <c r="L907" s="11"/>
      <c r="M907" s="10"/>
    </row>
    <row r="908" spans="11:13" ht="18" x14ac:dyDescent="0.35">
      <c r="K908" s="11"/>
      <c r="L908" s="11"/>
      <c r="M908" s="10"/>
    </row>
    <row r="909" spans="11:13" ht="18" x14ac:dyDescent="0.35">
      <c r="K909" s="11"/>
      <c r="L909" s="11"/>
      <c r="M909" s="10"/>
    </row>
    <row r="910" spans="11:13" ht="18" x14ac:dyDescent="0.35">
      <c r="K910" s="11"/>
      <c r="L910" s="11"/>
      <c r="M910" s="10"/>
    </row>
    <row r="911" spans="11:13" ht="18" x14ac:dyDescent="0.35">
      <c r="K911" s="11"/>
      <c r="L911" s="11"/>
      <c r="M911" s="10"/>
    </row>
    <row r="912" spans="11:13" ht="18" x14ac:dyDescent="0.35">
      <c r="K912" s="11"/>
      <c r="L912" s="11"/>
      <c r="M912" s="10"/>
    </row>
    <row r="913" spans="11:13" ht="18" x14ac:dyDescent="0.35">
      <c r="K913" s="11"/>
      <c r="L913" s="11"/>
      <c r="M913" s="10"/>
    </row>
    <row r="914" spans="11:13" ht="18" x14ac:dyDescent="0.35">
      <c r="K914" s="11"/>
      <c r="L914" s="11"/>
      <c r="M914" s="10"/>
    </row>
    <row r="915" spans="11:13" ht="18" x14ac:dyDescent="0.35">
      <c r="K915" s="11"/>
      <c r="L915" s="11"/>
      <c r="M915" s="10"/>
    </row>
    <row r="916" spans="11:13" ht="18" x14ac:dyDescent="0.35">
      <c r="K916" s="11"/>
      <c r="L916" s="11"/>
      <c r="M916" s="10"/>
    </row>
    <row r="917" spans="11:13" ht="18" x14ac:dyDescent="0.35">
      <c r="K917" s="11"/>
      <c r="L917" s="11"/>
      <c r="M917" s="10"/>
    </row>
    <row r="918" spans="11:13" ht="18" x14ac:dyDescent="0.35">
      <c r="K918" s="11"/>
      <c r="L918" s="11"/>
      <c r="M918" s="10"/>
    </row>
    <row r="919" spans="11:13" ht="18" x14ac:dyDescent="0.35">
      <c r="K919" s="11"/>
      <c r="L919" s="11"/>
      <c r="M919" s="10"/>
    </row>
    <row r="920" spans="11:13" ht="18" x14ac:dyDescent="0.35">
      <c r="K920" s="11"/>
      <c r="L920" s="11"/>
      <c r="M920" s="10"/>
    </row>
    <row r="921" spans="11:13" ht="18" x14ac:dyDescent="0.35">
      <c r="K921" s="11"/>
      <c r="L921" s="11"/>
      <c r="M921" s="10"/>
    </row>
    <row r="922" spans="11:13" ht="18" x14ac:dyDescent="0.35">
      <c r="K922" s="11"/>
      <c r="L922" s="11"/>
      <c r="M922" s="10"/>
    </row>
    <row r="923" spans="11:13" ht="18" x14ac:dyDescent="0.35">
      <c r="K923" s="11"/>
      <c r="L923" s="11"/>
      <c r="M923" s="10"/>
    </row>
    <row r="924" spans="11:13" ht="18" x14ac:dyDescent="0.35">
      <c r="K924" s="11"/>
      <c r="L924" s="11"/>
      <c r="M924" s="10"/>
    </row>
    <row r="925" spans="11:13" ht="18" x14ac:dyDescent="0.35">
      <c r="K925" s="11"/>
      <c r="L925" s="11"/>
      <c r="M925" s="10"/>
    </row>
    <row r="926" spans="11:13" ht="18" x14ac:dyDescent="0.35">
      <c r="K926" s="11"/>
      <c r="L926" s="11"/>
      <c r="M926" s="10"/>
    </row>
    <row r="927" spans="11:13" ht="18" x14ac:dyDescent="0.35">
      <c r="K927" s="11"/>
      <c r="L927" s="11"/>
      <c r="M927" s="10"/>
    </row>
    <row r="928" spans="11:13" ht="18" x14ac:dyDescent="0.35">
      <c r="K928" s="11"/>
      <c r="L928" s="11"/>
      <c r="M928" s="10"/>
    </row>
    <row r="929" spans="11:13" ht="18" x14ac:dyDescent="0.35">
      <c r="K929" s="11"/>
      <c r="L929" s="11"/>
      <c r="M929" s="10"/>
    </row>
    <row r="930" spans="11:13" ht="18" x14ac:dyDescent="0.35">
      <c r="K930" s="11"/>
      <c r="L930" s="11"/>
      <c r="M930" s="10"/>
    </row>
    <row r="931" spans="11:13" ht="18" x14ac:dyDescent="0.35">
      <c r="K931" s="11"/>
      <c r="L931" s="11"/>
      <c r="M931" s="10"/>
    </row>
    <row r="932" spans="11:13" ht="18" x14ac:dyDescent="0.35">
      <c r="K932" s="11"/>
      <c r="L932" s="11"/>
      <c r="M932" s="10"/>
    </row>
    <row r="933" spans="11:13" ht="18" x14ac:dyDescent="0.35">
      <c r="K933" s="11"/>
      <c r="L933" s="11"/>
      <c r="M933" s="10"/>
    </row>
    <row r="934" spans="11:13" ht="18" x14ac:dyDescent="0.35">
      <c r="K934" s="11"/>
      <c r="L934" s="11"/>
      <c r="M934" s="10"/>
    </row>
    <row r="935" spans="11:13" ht="18" x14ac:dyDescent="0.35">
      <c r="K935" s="11"/>
      <c r="L935" s="11"/>
      <c r="M935" s="10"/>
    </row>
    <row r="936" spans="11:13" ht="18" x14ac:dyDescent="0.35">
      <c r="K936" s="11"/>
      <c r="L936" s="11"/>
      <c r="M936" s="10"/>
    </row>
    <row r="937" spans="11:13" ht="18" x14ac:dyDescent="0.35">
      <c r="K937" s="11"/>
      <c r="L937" s="11"/>
      <c r="M937" s="10"/>
    </row>
    <row r="938" spans="11:13" ht="18" x14ac:dyDescent="0.35">
      <c r="K938" s="11"/>
      <c r="L938" s="11"/>
      <c r="M938" s="10"/>
    </row>
    <row r="939" spans="11:13" ht="18" x14ac:dyDescent="0.35">
      <c r="K939" s="11"/>
      <c r="L939" s="11"/>
      <c r="M939" s="10"/>
    </row>
    <row r="940" spans="11:13" ht="18" x14ac:dyDescent="0.35">
      <c r="K940" s="11"/>
      <c r="L940" s="11"/>
      <c r="M940" s="10"/>
    </row>
    <row r="941" spans="11:13" ht="18" x14ac:dyDescent="0.35">
      <c r="K941" s="11"/>
      <c r="L941" s="11"/>
      <c r="M941" s="10"/>
    </row>
    <row r="942" spans="11:13" ht="18" x14ac:dyDescent="0.35">
      <c r="K942" s="11"/>
      <c r="L942" s="11"/>
      <c r="M942" s="10"/>
    </row>
    <row r="943" spans="11:13" ht="18" x14ac:dyDescent="0.35">
      <c r="K943" s="11"/>
      <c r="L943" s="11"/>
      <c r="M943" s="10"/>
    </row>
    <row r="944" spans="11:13" ht="18" x14ac:dyDescent="0.35">
      <c r="K944" s="11"/>
      <c r="L944" s="11"/>
      <c r="M944" s="10"/>
    </row>
    <row r="945" spans="11:13" ht="18" x14ac:dyDescent="0.35">
      <c r="K945" s="11"/>
      <c r="L945" s="11"/>
      <c r="M945" s="10"/>
    </row>
    <row r="946" spans="11:13" ht="18" x14ac:dyDescent="0.35">
      <c r="K946" s="11"/>
      <c r="L946" s="11"/>
      <c r="M946" s="10"/>
    </row>
    <row r="947" spans="11:13" ht="18" x14ac:dyDescent="0.35">
      <c r="K947" s="11"/>
      <c r="L947" s="11"/>
      <c r="M947" s="10"/>
    </row>
    <row r="948" spans="11:13" ht="18" x14ac:dyDescent="0.35">
      <c r="K948" s="11"/>
      <c r="L948" s="11"/>
      <c r="M948" s="10"/>
    </row>
    <row r="949" spans="11:13" ht="18" x14ac:dyDescent="0.35">
      <c r="K949" s="11"/>
      <c r="L949" s="11"/>
      <c r="M949" s="10"/>
    </row>
    <row r="950" spans="11:13" ht="18" x14ac:dyDescent="0.35">
      <c r="K950" s="11"/>
      <c r="L950" s="11"/>
      <c r="M950" s="10"/>
    </row>
    <row r="951" spans="11:13" ht="18" x14ac:dyDescent="0.35">
      <c r="K951" s="11"/>
      <c r="L951" s="11"/>
      <c r="M951" s="10"/>
    </row>
    <row r="952" spans="11:13" ht="18" x14ac:dyDescent="0.35">
      <c r="K952" s="11"/>
      <c r="L952" s="11"/>
      <c r="M952" s="10"/>
    </row>
    <row r="953" spans="11:13" ht="18" x14ac:dyDescent="0.35">
      <c r="K953" s="11"/>
      <c r="L953" s="11"/>
      <c r="M953" s="10"/>
    </row>
    <row r="954" spans="11:13" ht="18" x14ac:dyDescent="0.35">
      <c r="K954" s="11"/>
      <c r="L954" s="11"/>
      <c r="M954" s="10"/>
    </row>
    <row r="955" spans="11:13" ht="18" x14ac:dyDescent="0.35">
      <c r="K955" s="11"/>
      <c r="L955" s="11"/>
      <c r="M955" s="10"/>
    </row>
    <row r="956" spans="11:13" ht="18" x14ac:dyDescent="0.35">
      <c r="K956" s="11"/>
      <c r="L956" s="11"/>
      <c r="M956" s="10"/>
    </row>
    <row r="957" spans="11:13" ht="18" x14ac:dyDescent="0.35">
      <c r="K957" s="11"/>
      <c r="L957" s="11"/>
      <c r="M957" s="10"/>
    </row>
    <row r="958" spans="11:13" ht="18" x14ac:dyDescent="0.35">
      <c r="K958" s="11"/>
      <c r="L958" s="11"/>
      <c r="M958" s="10"/>
    </row>
    <row r="959" spans="11:13" ht="18" x14ac:dyDescent="0.35">
      <c r="K959" s="11"/>
      <c r="L959" s="11"/>
      <c r="M959" s="10"/>
    </row>
    <row r="960" spans="11:13" ht="18" x14ac:dyDescent="0.35">
      <c r="K960" s="11"/>
      <c r="L960" s="11"/>
      <c r="M960" s="10"/>
    </row>
    <row r="961" spans="11:13" ht="18" x14ac:dyDescent="0.35">
      <c r="K961" s="11"/>
      <c r="L961" s="11"/>
      <c r="M961" s="10"/>
    </row>
    <row r="962" spans="11:13" ht="18" x14ac:dyDescent="0.35">
      <c r="K962" s="11"/>
      <c r="L962" s="11"/>
      <c r="M962" s="10"/>
    </row>
    <row r="963" spans="11:13" ht="18" x14ac:dyDescent="0.35">
      <c r="K963" s="11"/>
      <c r="L963" s="11"/>
      <c r="M963" s="10"/>
    </row>
    <row r="964" spans="11:13" ht="18" x14ac:dyDescent="0.35">
      <c r="K964" s="11"/>
      <c r="L964" s="11"/>
      <c r="M964" s="10"/>
    </row>
    <row r="965" spans="11:13" ht="18" x14ac:dyDescent="0.35">
      <c r="K965" s="11"/>
      <c r="L965" s="11"/>
      <c r="M965" s="10"/>
    </row>
    <row r="966" spans="11:13" ht="18" x14ac:dyDescent="0.35">
      <c r="K966" s="11"/>
      <c r="L966" s="11"/>
      <c r="M966" s="10"/>
    </row>
    <row r="967" spans="11:13" ht="18" x14ac:dyDescent="0.35">
      <c r="K967" s="11"/>
      <c r="L967" s="11"/>
      <c r="M967" s="10"/>
    </row>
    <row r="968" spans="11:13" ht="18" x14ac:dyDescent="0.35">
      <c r="K968" s="11"/>
      <c r="L968" s="11"/>
      <c r="M968" s="10"/>
    </row>
    <row r="969" spans="11:13" ht="18" x14ac:dyDescent="0.35">
      <c r="K969" s="11"/>
      <c r="L969" s="11"/>
      <c r="M969" s="10"/>
    </row>
    <row r="970" spans="11:13" ht="18" x14ac:dyDescent="0.35">
      <c r="K970" s="11"/>
      <c r="L970" s="11"/>
      <c r="M970" s="10"/>
    </row>
    <row r="971" spans="11:13" ht="18" x14ac:dyDescent="0.35">
      <c r="K971" s="11"/>
      <c r="L971" s="11"/>
      <c r="M971" s="10"/>
    </row>
    <row r="972" spans="11:13" ht="18" x14ac:dyDescent="0.35">
      <c r="K972" s="11"/>
      <c r="L972" s="11"/>
      <c r="M972" s="10"/>
    </row>
    <row r="973" spans="11:13" ht="18" x14ac:dyDescent="0.35">
      <c r="K973" s="11"/>
      <c r="L973" s="11"/>
      <c r="M973" s="10"/>
    </row>
    <row r="974" spans="11:13" ht="18" x14ac:dyDescent="0.35">
      <c r="K974" s="11"/>
      <c r="L974" s="11"/>
      <c r="M974" s="10"/>
    </row>
    <row r="975" spans="11:13" ht="18" x14ac:dyDescent="0.35">
      <c r="K975" s="11"/>
      <c r="L975" s="11"/>
      <c r="M975" s="10"/>
    </row>
    <row r="976" spans="11:13" ht="18" x14ac:dyDescent="0.35">
      <c r="K976" s="11"/>
      <c r="L976" s="11"/>
      <c r="M976" s="10"/>
    </row>
    <row r="977" spans="11:13" ht="18" x14ac:dyDescent="0.35">
      <c r="K977" s="11"/>
      <c r="L977" s="11"/>
      <c r="M977" s="10"/>
    </row>
    <row r="978" spans="11:13" ht="18" x14ac:dyDescent="0.35">
      <c r="K978" s="11"/>
      <c r="L978" s="11"/>
      <c r="M978" s="10"/>
    </row>
    <row r="979" spans="11:13" ht="18" x14ac:dyDescent="0.35">
      <c r="K979" s="11"/>
      <c r="L979" s="11"/>
      <c r="M979" s="10"/>
    </row>
    <row r="980" spans="11:13" ht="18" x14ac:dyDescent="0.35">
      <c r="K980" s="11"/>
      <c r="L980" s="11"/>
      <c r="M980" s="10"/>
    </row>
    <row r="981" spans="11:13" ht="18" x14ac:dyDescent="0.35">
      <c r="K981" s="11"/>
      <c r="L981" s="11"/>
      <c r="M981" s="10"/>
    </row>
    <row r="982" spans="11:13" ht="18" x14ac:dyDescent="0.35">
      <c r="K982" s="11"/>
      <c r="L982" s="11"/>
      <c r="M982" s="10"/>
    </row>
    <row r="983" spans="11:13" ht="18" x14ac:dyDescent="0.35">
      <c r="K983" s="11"/>
      <c r="L983" s="11"/>
      <c r="M983" s="10"/>
    </row>
    <row r="984" spans="11:13" ht="18" x14ac:dyDescent="0.35">
      <c r="K984" s="11"/>
      <c r="L984" s="11"/>
      <c r="M984" s="10"/>
    </row>
    <row r="985" spans="11:13" ht="18" x14ac:dyDescent="0.35">
      <c r="K985" s="11"/>
      <c r="L985" s="11"/>
      <c r="M985" s="10"/>
    </row>
    <row r="986" spans="11:13" ht="18" x14ac:dyDescent="0.35">
      <c r="K986" s="11"/>
      <c r="L986" s="11"/>
      <c r="M986" s="10"/>
    </row>
    <row r="987" spans="11:13" ht="18" x14ac:dyDescent="0.35">
      <c r="K987" s="11"/>
      <c r="L987" s="11"/>
      <c r="M987" s="10"/>
    </row>
    <row r="988" spans="11:13" ht="18" x14ac:dyDescent="0.35">
      <c r="K988" s="11"/>
      <c r="L988" s="11"/>
      <c r="M988" s="10"/>
    </row>
    <row r="989" spans="11:13" ht="18" x14ac:dyDescent="0.35">
      <c r="K989" s="11"/>
      <c r="L989" s="11"/>
      <c r="M989" s="10"/>
    </row>
    <row r="990" spans="11:13" ht="18" x14ac:dyDescent="0.35">
      <c r="K990" s="11"/>
      <c r="L990" s="11"/>
      <c r="M990" s="10"/>
    </row>
    <row r="991" spans="11:13" ht="18" x14ac:dyDescent="0.35">
      <c r="K991" s="11"/>
      <c r="L991" s="11"/>
      <c r="M991" s="10"/>
    </row>
    <row r="992" spans="11:13" ht="18" x14ac:dyDescent="0.35">
      <c r="K992" s="11"/>
      <c r="L992" s="11"/>
      <c r="M992" s="10"/>
    </row>
    <row r="993" spans="11:13" ht="18" x14ac:dyDescent="0.35">
      <c r="K993" s="11"/>
      <c r="L993" s="11"/>
      <c r="M993" s="10"/>
    </row>
    <row r="994" spans="11:13" ht="18" x14ac:dyDescent="0.35">
      <c r="K994" s="11"/>
      <c r="L994" s="11"/>
      <c r="M994" s="10"/>
    </row>
    <row r="995" spans="11:13" ht="18" x14ac:dyDescent="0.35">
      <c r="K995" s="11"/>
      <c r="L995" s="11"/>
      <c r="M995" s="10"/>
    </row>
    <row r="996" spans="11:13" ht="18" x14ac:dyDescent="0.35">
      <c r="K996" s="11"/>
      <c r="L996" s="11"/>
      <c r="M996" s="10"/>
    </row>
    <row r="997" spans="11:13" ht="18" x14ac:dyDescent="0.35">
      <c r="K997" s="11"/>
      <c r="L997" s="11"/>
      <c r="M997" s="10"/>
    </row>
    <row r="998" spans="11:13" ht="18" x14ac:dyDescent="0.35">
      <c r="K998" s="11"/>
      <c r="L998" s="11"/>
      <c r="M998" s="10"/>
    </row>
    <row r="999" spans="11:13" ht="18" x14ac:dyDescent="0.35">
      <c r="K999" s="11"/>
      <c r="L999" s="11"/>
      <c r="M999" s="10"/>
    </row>
    <row r="1000" spans="11:13" ht="18" x14ac:dyDescent="0.35">
      <c r="K1000" s="11"/>
      <c r="L1000" s="11"/>
      <c r="M1000" s="10"/>
    </row>
    <row r="1001" spans="11:13" ht="18" x14ac:dyDescent="0.35">
      <c r="K1001" s="11"/>
      <c r="L1001" s="11"/>
      <c r="M1001" s="10"/>
    </row>
    <row r="1002" spans="11:13" ht="18" x14ac:dyDescent="0.35">
      <c r="K1002" s="11"/>
      <c r="L1002" s="11"/>
      <c r="M1002" s="10"/>
    </row>
    <row r="1003" spans="11:13" ht="18" x14ac:dyDescent="0.35">
      <c r="K1003" s="11"/>
      <c r="L1003" s="11"/>
      <c r="M1003" s="10"/>
    </row>
    <row r="1004" spans="11:13" ht="18" x14ac:dyDescent="0.35">
      <c r="K1004" s="11"/>
      <c r="L1004" s="11"/>
      <c r="M1004" s="10"/>
    </row>
    <row r="1005" spans="11:13" ht="18" x14ac:dyDescent="0.35">
      <c r="K1005" s="11"/>
      <c r="L1005" s="11"/>
      <c r="M1005" s="10"/>
    </row>
    <row r="1006" spans="11:13" ht="18" x14ac:dyDescent="0.35">
      <c r="K1006" s="11"/>
      <c r="L1006" s="11"/>
      <c r="M1006" s="10"/>
    </row>
    <row r="1007" spans="11:13" ht="18" x14ac:dyDescent="0.35">
      <c r="K1007" s="11"/>
      <c r="L1007" s="11"/>
      <c r="M1007" s="10"/>
    </row>
    <row r="1008" spans="11:13" ht="18" x14ac:dyDescent="0.35">
      <c r="K1008" s="11"/>
      <c r="L1008" s="11"/>
      <c r="M1008" s="10"/>
    </row>
    <row r="1009" spans="11:13" ht="18" x14ac:dyDescent="0.35">
      <c r="K1009" s="11"/>
      <c r="L1009" s="11"/>
      <c r="M1009" s="10"/>
    </row>
    <row r="1010" spans="11:13" ht="18" x14ac:dyDescent="0.35">
      <c r="K1010" s="11"/>
      <c r="L1010" s="11"/>
      <c r="M1010" s="10"/>
    </row>
    <row r="1011" spans="11:13" ht="18" x14ac:dyDescent="0.35">
      <c r="K1011" s="11"/>
      <c r="L1011" s="11"/>
      <c r="M1011" s="10"/>
    </row>
    <row r="1012" spans="11:13" ht="18" x14ac:dyDescent="0.35">
      <c r="K1012" s="11"/>
      <c r="L1012" s="11"/>
      <c r="M1012" s="10"/>
    </row>
    <row r="1013" spans="11:13" ht="18" x14ac:dyDescent="0.35">
      <c r="K1013" s="11"/>
      <c r="L1013" s="11"/>
      <c r="M1013" s="10"/>
    </row>
    <row r="1014" spans="11:13" ht="18" x14ac:dyDescent="0.35">
      <c r="K1014" s="11"/>
      <c r="L1014" s="11"/>
      <c r="M1014" s="10"/>
    </row>
    <row r="1015" spans="11:13" ht="18" x14ac:dyDescent="0.35">
      <c r="K1015" s="11"/>
      <c r="L1015" s="11"/>
      <c r="M1015" s="10"/>
    </row>
    <row r="1016" spans="11:13" ht="18" x14ac:dyDescent="0.35">
      <c r="K1016" s="11"/>
      <c r="L1016" s="11"/>
      <c r="M1016" s="10"/>
    </row>
    <row r="1017" spans="11:13" ht="18" x14ac:dyDescent="0.35">
      <c r="K1017" s="11"/>
      <c r="L1017" s="11"/>
      <c r="M1017" s="10"/>
    </row>
    <row r="1018" spans="11:13" ht="18" x14ac:dyDescent="0.35">
      <c r="K1018" s="11"/>
      <c r="L1018" s="11"/>
      <c r="M1018" s="10"/>
    </row>
    <row r="1019" spans="11:13" ht="18" x14ac:dyDescent="0.35">
      <c r="K1019" s="11"/>
      <c r="L1019" s="11"/>
      <c r="M1019" s="10"/>
    </row>
    <row r="1020" spans="11:13" ht="18" x14ac:dyDescent="0.35">
      <c r="K1020" s="11"/>
      <c r="L1020" s="11"/>
      <c r="M1020" s="10"/>
    </row>
    <row r="1021" spans="11:13" ht="18" x14ac:dyDescent="0.35">
      <c r="K1021" s="11"/>
      <c r="L1021" s="11"/>
      <c r="M1021" s="10"/>
    </row>
    <row r="1022" spans="11:13" ht="18" x14ac:dyDescent="0.35">
      <c r="K1022" s="11"/>
      <c r="L1022" s="11"/>
      <c r="M1022" s="10"/>
    </row>
    <row r="1023" spans="11:13" ht="18" x14ac:dyDescent="0.35">
      <c r="K1023" s="11"/>
      <c r="L1023" s="11"/>
      <c r="M1023" s="10"/>
    </row>
    <row r="1024" spans="11:13" ht="18" x14ac:dyDescent="0.35">
      <c r="K1024" s="11"/>
      <c r="L1024" s="11"/>
      <c r="M1024" s="10"/>
    </row>
    <row r="1025" spans="11:13" ht="18" x14ac:dyDescent="0.35">
      <c r="K1025" s="11"/>
      <c r="L1025" s="11"/>
      <c r="M1025" s="10"/>
    </row>
    <row r="1026" spans="11:13" ht="18" x14ac:dyDescent="0.35">
      <c r="K1026" s="11"/>
      <c r="L1026" s="11"/>
      <c r="M1026" s="10"/>
    </row>
    <row r="1027" spans="11:13" ht="18" x14ac:dyDescent="0.35">
      <c r="K1027" s="11"/>
      <c r="L1027" s="11"/>
      <c r="M1027" s="10"/>
    </row>
    <row r="1028" spans="11:13" ht="18" x14ac:dyDescent="0.35">
      <c r="K1028" s="11"/>
      <c r="L1028" s="11"/>
      <c r="M1028" s="10"/>
    </row>
    <row r="1029" spans="11:13" ht="18" x14ac:dyDescent="0.35">
      <c r="K1029" s="11"/>
      <c r="L1029" s="11"/>
      <c r="M1029" s="10"/>
    </row>
    <row r="1030" spans="11:13" ht="18" x14ac:dyDescent="0.35">
      <c r="K1030" s="11"/>
      <c r="L1030" s="11"/>
      <c r="M1030" s="10"/>
    </row>
    <row r="1031" spans="11:13" ht="18" x14ac:dyDescent="0.35">
      <c r="K1031" s="11"/>
      <c r="L1031" s="11"/>
      <c r="M1031" s="10"/>
    </row>
    <row r="1032" spans="11:13" ht="18" x14ac:dyDescent="0.35">
      <c r="K1032" s="11"/>
      <c r="L1032" s="11"/>
      <c r="M1032" s="10"/>
    </row>
    <row r="1033" spans="11:13" ht="18" x14ac:dyDescent="0.35">
      <c r="K1033" s="11"/>
      <c r="L1033" s="11"/>
      <c r="M1033" s="10"/>
    </row>
    <row r="1034" spans="11:13" ht="18" x14ac:dyDescent="0.35">
      <c r="K1034" s="11"/>
      <c r="L1034" s="11"/>
      <c r="M1034" s="10"/>
    </row>
    <row r="1035" spans="11:13" ht="18" x14ac:dyDescent="0.35">
      <c r="K1035" s="11"/>
      <c r="L1035" s="11"/>
      <c r="M1035" s="10"/>
    </row>
    <row r="1036" spans="11:13" ht="18" x14ac:dyDescent="0.35">
      <c r="K1036" s="11"/>
      <c r="L1036" s="11"/>
      <c r="M1036" s="10"/>
    </row>
    <row r="1037" spans="11:13" ht="18" x14ac:dyDescent="0.35">
      <c r="K1037" s="11"/>
      <c r="L1037" s="11"/>
      <c r="M1037" s="10"/>
    </row>
    <row r="1038" spans="11:13" ht="18" x14ac:dyDescent="0.35">
      <c r="K1038" s="11"/>
      <c r="L1038" s="11"/>
      <c r="M1038" s="10"/>
    </row>
    <row r="1039" spans="11:13" ht="18" x14ac:dyDescent="0.35">
      <c r="K1039" s="11"/>
      <c r="L1039" s="11"/>
      <c r="M1039" s="10"/>
    </row>
    <row r="1040" spans="11:13" ht="18" x14ac:dyDescent="0.35">
      <c r="K1040" s="11"/>
      <c r="L1040" s="11"/>
      <c r="M1040" s="10"/>
    </row>
    <row r="1041" spans="11:13" ht="18" x14ac:dyDescent="0.35">
      <c r="K1041" s="11"/>
      <c r="L1041" s="11"/>
      <c r="M1041" s="10"/>
    </row>
    <row r="1042" spans="11:13" ht="18" x14ac:dyDescent="0.35">
      <c r="K1042" s="11"/>
      <c r="L1042" s="11"/>
      <c r="M1042" s="10"/>
    </row>
    <row r="1043" spans="11:13" ht="18" x14ac:dyDescent="0.35">
      <c r="K1043" s="11"/>
      <c r="L1043" s="11"/>
      <c r="M1043" s="10"/>
    </row>
    <row r="1044" spans="11:13" ht="18" x14ac:dyDescent="0.35">
      <c r="K1044" s="11"/>
      <c r="L1044" s="11"/>
      <c r="M1044" s="10"/>
    </row>
    <row r="1045" spans="11:13" ht="18" x14ac:dyDescent="0.35">
      <c r="K1045" s="11"/>
      <c r="L1045" s="11"/>
      <c r="M1045" s="10"/>
    </row>
    <row r="1046" spans="11:13" ht="18" x14ac:dyDescent="0.35">
      <c r="K1046" s="11"/>
      <c r="L1046" s="11"/>
      <c r="M1046" s="10"/>
    </row>
    <row r="1047" spans="11:13" ht="18" x14ac:dyDescent="0.35">
      <c r="K1047" s="11"/>
      <c r="L1047" s="11"/>
      <c r="M1047" s="10"/>
    </row>
    <row r="1048" spans="11:13" ht="18" x14ac:dyDescent="0.35">
      <c r="K1048" s="11"/>
      <c r="L1048" s="11"/>
      <c r="M1048" s="10"/>
    </row>
    <row r="1049" spans="11:13" ht="18" x14ac:dyDescent="0.35">
      <c r="K1049" s="11"/>
      <c r="L1049" s="11"/>
      <c r="M1049" s="10"/>
    </row>
    <row r="1050" spans="11:13" ht="18" x14ac:dyDescent="0.35">
      <c r="K1050" s="11"/>
      <c r="L1050" s="11"/>
      <c r="M1050" s="10"/>
    </row>
    <row r="1051" spans="11:13" ht="18" x14ac:dyDescent="0.35">
      <c r="K1051" s="11"/>
      <c r="L1051" s="11"/>
      <c r="M1051" s="10"/>
    </row>
    <row r="1052" spans="11:13" ht="18" x14ac:dyDescent="0.35">
      <c r="K1052" s="11"/>
      <c r="L1052" s="11"/>
      <c r="M1052" s="10"/>
    </row>
    <row r="1053" spans="11:13" ht="18" x14ac:dyDescent="0.35">
      <c r="K1053" s="11"/>
      <c r="L1053" s="11"/>
      <c r="M1053" s="10"/>
    </row>
    <row r="1054" spans="11:13" ht="18" x14ac:dyDescent="0.35">
      <c r="K1054" s="11"/>
      <c r="L1054" s="11"/>
      <c r="M1054" s="10"/>
    </row>
    <row r="1055" spans="11:13" ht="18" x14ac:dyDescent="0.35">
      <c r="K1055" s="11"/>
      <c r="L1055" s="11"/>
      <c r="M1055" s="10"/>
    </row>
    <row r="1056" spans="11:13" ht="18" x14ac:dyDescent="0.35">
      <c r="K1056" s="11"/>
      <c r="L1056" s="11"/>
      <c r="M1056" s="10"/>
    </row>
    <row r="1057" spans="11:13" ht="18" x14ac:dyDescent="0.35">
      <c r="K1057" s="11"/>
      <c r="L1057" s="11"/>
      <c r="M1057" s="10"/>
    </row>
    <row r="1058" spans="11:13" ht="18" x14ac:dyDescent="0.35">
      <c r="K1058" s="11"/>
      <c r="L1058" s="11"/>
      <c r="M1058" s="10"/>
    </row>
    <row r="1059" spans="11:13" ht="18" x14ac:dyDescent="0.35">
      <c r="K1059" s="11"/>
      <c r="L1059" s="11"/>
      <c r="M1059" s="10"/>
    </row>
    <row r="1060" spans="11:13" ht="18" x14ac:dyDescent="0.35">
      <c r="K1060" s="11"/>
      <c r="L1060" s="11"/>
      <c r="M1060" s="10"/>
    </row>
    <row r="1061" spans="11:13" ht="18" x14ac:dyDescent="0.35">
      <c r="K1061" s="11"/>
      <c r="L1061" s="11"/>
      <c r="M1061" s="10"/>
    </row>
    <row r="1062" spans="11:13" ht="18" x14ac:dyDescent="0.35">
      <c r="K1062" s="11"/>
      <c r="L1062" s="11"/>
      <c r="M1062" s="10"/>
    </row>
    <row r="1063" spans="11:13" ht="18" x14ac:dyDescent="0.35">
      <c r="K1063" s="11"/>
      <c r="L1063" s="11"/>
      <c r="M1063" s="10"/>
    </row>
    <row r="1064" spans="11:13" ht="18" x14ac:dyDescent="0.35">
      <c r="K1064" s="11"/>
      <c r="L1064" s="11"/>
      <c r="M1064" s="10"/>
    </row>
    <row r="1065" spans="11:13" ht="18" x14ac:dyDescent="0.35">
      <c r="K1065" s="11"/>
      <c r="L1065" s="11"/>
      <c r="M1065" s="10"/>
    </row>
    <row r="1066" spans="11:13" ht="18" x14ac:dyDescent="0.35">
      <c r="K1066" s="11"/>
      <c r="L1066" s="11"/>
      <c r="M1066" s="10"/>
    </row>
    <row r="1067" spans="11:13" ht="18" x14ac:dyDescent="0.35">
      <c r="K1067" s="11"/>
      <c r="L1067" s="11"/>
      <c r="M1067" s="10"/>
    </row>
    <row r="1068" spans="11:13" ht="18" x14ac:dyDescent="0.35">
      <c r="K1068" s="11"/>
      <c r="L1068" s="11"/>
      <c r="M1068" s="10"/>
    </row>
    <row r="1069" spans="11:13" ht="18" x14ac:dyDescent="0.35">
      <c r="K1069" s="11"/>
      <c r="L1069" s="11"/>
      <c r="M1069" s="10"/>
    </row>
    <row r="1070" spans="11:13" ht="18" x14ac:dyDescent="0.35">
      <c r="K1070" s="11"/>
      <c r="L1070" s="11"/>
      <c r="M1070" s="10"/>
    </row>
    <row r="1071" spans="11:13" ht="18" x14ac:dyDescent="0.35">
      <c r="K1071" s="11"/>
      <c r="L1071" s="11"/>
      <c r="M1071" s="10"/>
    </row>
    <row r="1072" spans="11:13" ht="18" x14ac:dyDescent="0.35">
      <c r="K1072" s="11"/>
      <c r="L1072" s="11"/>
      <c r="M1072" s="10"/>
    </row>
    <row r="1073" spans="11:13" ht="18" x14ac:dyDescent="0.35">
      <c r="K1073" s="11"/>
      <c r="L1073" s="11"/>
      <c r="M1073" s="10"/>
    </row>
    <row r="1074" spans="11:13" ht="18" x14ac:dyDescent="0.35">
      <c r="K1074" s="11"/>
      <c r="L1074" s="11"/>
      <c r="M1074" s="10"/>
    </row>
    <row r="1075" spans="11:13" ht="18" x14ac:dyDescent="0.35">
      <c r="K1075" s="11"/>
      <c r="L1075" s="11"/>
      <c r="M1075" s="10"/>
    </row>
    <row r="1076" spans="11:13" ht="18" x14ac:dyDescent="0.35">
      <c r="K1076" s="11"/>
      <c r="L1076" s="11"/>
      <c r="M1076" s="10"/>
    </row>
    <row r="1077" spans="11:13" ht="18" x14ac:dyDescent="0.35">
      <c r="K1077" s="11"/>
      <c r="L1077" s="11"/>
      <c r="M1077" s="10"/>
    </row>
    <row r="1078" spans="11:13" ht="18" x14ac:dyDescent="0.35">
      <c r="K1078" s="11"/>
      <c r="L1078" s="11"/>
      <c r="M1078" s="10"/>
    </row>
    <row r="1079" spans="11:13" ht="18" x14ac:dyDescent="0.35">
      <c r="K1079" s="11"/>
      <c r="L1079" s="11"/>
      <c r="M1079" s="10"/>
    </row>
    <row r="1080" spans="11:13" ht="18" x14ac:dyDescent="0.35">
      <c r="K1080" s="11"/>
      <c r="L1080" s="11"/>
      <c r="M1080" s="10"/>
    </row>
    <row r="1081" spans="11:13" ht="18" x14ac:dyDescent="0.35">
      <c r="K1081" s="11"/>
      <c r="L1081" s="11"/>
      <c r="M1081" s="10"/>
    </row>
    <row r="1082" spans="11:13" ht="18" x14ac:dyDescent="0.35">
      <c r="K1082" s="11"/>
      <c r="L1082" s="11"/>
      <c r="M1082" s="10"/>
    </row>
    <row r="1083" spans="11:13" ht="18" x14ac:dyDescent="0.35">
      <c r="K1083" s="11"/>
      <c r="L1083" s="11"/>
      <c r="M1083" s="10"/>
    </row>
    <row r="1084" spans="11:13" ht="18" x14ac:dyDescent="0.35">
      <c r="K1084" s="11"/>
      <c r="L1084" s="11"/>
      <c r="M1084" s="10"/>
    </row>
    <row r="1085" spans="11:13" ht="18" x14ac:dyDescent="0.35">
      <c r="K1085" s="11"/>
      <c r="L1085" s="11"/>
      <c r="M1085" s="10"/>
    </row>
    <row r="1086" spans="11:13" ht="18" x14ac:dyDescent="0.35">
      <c r="K1086" s="11"/>
      <c r="L1086" s="11"/>
      <c r="M1086" s="10"/>
    </row>
    <row r="1087" spans="11:13" ht="18" x14ac:dyDescent="0.35">
      <c r="K1087" s="11"/>
      <c r="L1087" s="11"/>
      <c r="M1087" s="10"/>
    </row>
    <row r="1088" spans="11:13" ht="18" x14ac:dyDescent="0.35">
      <c r="K1088" s="11"/>
      <c r="L1088" s="11"/>
      <c r="M1088" s="10"/>
    </row>
    <row r="1089" spans="11:13" ht="18" x14ac:dyDescent="0.35">
      <c r="K1089" s="11"/>
      <c r="L1089" s="11"/>
      <c r="M1089" s="10"/>
    </row>
    <row r="1090" spans="11:13" ht="18" x14ac:dyDescent="0.35">
      <c r="K1090" s="11"/>
      <c r="L1090" s="11"/>
      <c r="M1090" s="10"/>
    </row>
    <row r="1091" spans="11:13" ht="18" x14ac:dyDescent="0.35">
      <c r="K1091" s="11"/>
      <c r="L1091" s="11"/>
      <c r="M1091" s="10"/>
    </row>
    <row r="1092" spans="11:13" ht="18" x14ac:dyDescent="0.35">
      <c r="K1092" s="11"/>
      <c r="L1092" s="11"/>
      <c r="M1092" s="10"/>
    </row>
    <row r="1093" spans="11:13" ht="18" x14ac:dyDescent="0.35">
      <c r="K1093" s="11"/>
      <c r="L1093" s="11"/>
      <c r="M1093" s="10"/>
    </row>
    <row r="1094" spans="11:13" ht="18" x14ac:dyDescent="0.35">
      <c r="K1094" s="11"/>
      <c r="L1094" s="11"/>
      <c r="M1094" s="10"/>
    </row>
    <row r="1095" spans="11:13" ht="18" x14ac:dyDescent="0.35">
      <c r="K1095" s="11"/>
      <c r="L1095" s="11"/>
      <c r="M1095" s="10"/>
    </row>
    <row r="1096" spans="11:13" ht="18" x14ac:dyDescent="0.35">
      <c r="K1096" s="11"/>
      <c r="L1096" s="11"/>
      <c r="M1096" s="10"/>
    </row>
    <row r="1097" spans="11:13" ht="18" x14ac:dyDescent="0.35">
      <c r="K1097" s="11"/>
      <c r="L1097" s="11"/>
      <c r="M1097" s="10"/>
    </row>
    <row r="1098" spans="11:13" ht="18" x14ac:dyDescent="0.35">
      <c r="K1098" s="11"/>
      <c r="L1098" s="11"/>
      <c r="M1098" s="10"/>
    </row>
    <row r="1099" spans="11:13" ht="18" x14ac:dyDescent="0.35">
      <c r="K1099" s="11"/>
      <c r="L1099" s="11"/>
      <c r="M1099" s="10"/>
    </row>
    <row r="1100" spans="11:13" ht="18" x14ac:dyDescent="0.35">
      <c r="K1100" s="11"/>
      <c r="L1100" s="11"/>
      <c r="M1100" s="10"/>
    </row>
    <row r="1101" spans="11:13" ht="18" x14ac:dyDescent="0.35">
      <c r="K1101" s="11"/>
      <c r="L1101" s="11"/>
      <c r="M1101" s="10"/>
    </row>
    <row r="1102" spans="11:13" ht="18" x14ac:dyDescent="0.35">
      <c r="K1102" s="11"/>
      <c r="L1102" s="11"/>
      <c r="M1102" s="10"/>
    </row>
    <row r="1103" spans="11:13" ht="18" x14ac:dyDescent="0.35">
      <c r="K1103" s="11"/>
      <c r="L1103" s="11"/>
      <c r="M1103" s="10"/>
    </row>
    <row r="1104" spans="11:13" ht="18" x14ac:dyDescent="0.35">
      <c r="K1104" s="11"/>
      <c r="L1104" s="11"/>
      <c r="M1104" s="10"/>
    </row>
    <row r="1105" spans="11:13" ht="18" x14ac:dyDescent="0.35">
      <c r="K1105" s="11"/>
      <c r="L1105" s="11"/>
      <c r="M1105" s="10"/>
    </row>
    <row r="1106" spans="11:13" ht="18" x14ac:dyDescent="0.35">
      <c r="K1106" s="11"/>
      <c r="L1106" s="11"/>
      <c r="M1106" s="10"/>
    </row>
    <row r="1107" spans="11:13" ht="18" x14ac:dyDescent="0.35">
      <c r="K1107" s="11"/>
      <c r="L1107" s="11"/>
      <c r="M1107" s="10"/>
    </row>
    <row r="1108" spans="11:13" ht="18" x14ac:dyDescent="0.35">
      <c r="K1108" s="11"/>
      <c r="L1108" s="11"/>
      <c r="M1108" s="10"/>
    </row>
    <row r="1109" spans="11:13" ht="18" x14ac:dyDescent="0.35">
      <c r="K1109" s="11"/>
      <c r="L1109" s="11"/>
      <c r="M1109" s="10"/>
    </row>
    <row r="1110" spans="11:13" ht="18" x14ac:dyDescent="0.35">
      <c r="K1110" s="11"/>
      <c r="L1110" s="11"/>
      <c r="M1110" s="10"/>
    </row>
    <row r="1111" spans="11:13" ht="18" x14ac:dyDescent="0.35">
      <c r="K1111" s="11"/>
      <c r="L1111" s="11"/>
      <c r="M1111" s="10"/>
    </row>
    <row r="1112" spans="11:13" ht="18" x14ac:dyDescent="0.35">
      <c r="K1112" s="11"/>
      <c r="L1112" s="11"/>
      <c r="M1112" s="10"/>
    </row>
    <row r="1113" spans="11:13" ht="18" x14ac:dyDescent="0.35">
      <c r="K1113" s="11"/>
      <c r="L1113" s="11"/>
      <c r="M1113" s="10"/>
    </row>
    <row r="1114" spans="11:13" ht="18" x14ac:dyDescent="0.35">
      <c r="K1114" s="11"/>
      <c r="L1114" s="11"/>
      <c r="M1114" s="10"/>
    </row>
    <row r="1115" spans="11:13" ht="18" x14ac:dyDescent="0.35">
      <c r="K1115" s="11"/>
      <c r="L1115" s="11"/>
      <c r="M1115" s="10"/>
    </row>
    <row r="1116" spans="11:13" ht="18" x14ac:dyDescent="0.35">
      <c r="K1116" s="11"/>
      <c r="L1116" s="11"/>
      <c r="M1116" s="10"/>
    </row>
    <row r="1117" spans="11:13" ht="18" x14ac:dyDescent="0.35">
      <c r="K1117" s="11"/>
      <c r="L1117" s="11"/>
      <c r="M1117" s="10"/>
    </row>
    <row r="1118" spans="11:13" ht="18" x14ac:dyDescent="0.35">
      <c r="K1118" s="11"/>
      <c r="L1118" s="11"/>
      <c r="M1118" s="10"/>
    </row>
    <row r="1119" spans="11:13" ht="18" x14ac:dyDescent="0.35">
      <c r="K1119" s="11"/>
      <c r="L1119" s="11"/>
      <c r="M1119" s="10"/>
    </row>
    <row r="1120" spans="11:13" ht="18" x14ac:dyDescent="0.35">
      <c r="K1120" s="11"/>
      <c r="L1120" s="11"/>
      <c r="M1120" s="10"/>
    </row>
    <row r="1121" spans="11:13" ht="18" x14ac:dyDescent="0.35">
      <c r="K1121" s="11"/>
      <c r="L1121" s="11"/>
      <c r="M1121" s="10"/>
    </row>
    <row r="1122" spans="11:13" ht="18" x14ac:dyDescent="0.35">
      <c r="K1122" s="11"/>
      <c r="L1122" s="11"/>
      <c r="M1122" s="10"/>
    </row>
    <row r="1123" spans="11:13" ht="18" x14ac:dyDescent="0.35">
      <c r="K1123" s="11"/>
      <c r="L1123" s="11"/>
      <c r="M1123" s="10"/>
    </row>
    <row r="1124" spans="11:13" ht="18" x14ac:dyDescent="0.35">
      <c r="K1124" s="11"/>
      <c r="L1124" s="11"/>
      <c r="M1124" s="10"/>
    </row>
    <row r="1125" spans="11:13" ht="18" x14ac:dyDescent="0.35">
      <c r="K1125" s="11"/>
      <c r="L1125" s="11"/>
      <c r="M1125" s="10"/>
    </row>
    <row r="1126" spans="11:13" ht="18" x14ac:dyDescent="0.35">
      <c r="K1126" s="11"/>
      <c r="L1126" s="11"/>
      <c r="M1126" s="10"/>
    </row>
    <row r="1127" spans="11:13" ht="18" x14ac:dyDescent="0.35">
      <c r="K1127" s="11"/>
      <c r="L1127" s="11"/>
      <c r="M1127" s="10"/>
    </row>
    <row r="1128" spans="11:13" ht="18" x14ac:dyDescent="0.35">
      <c r="K1128" s="11"/>
      <c r="L1128" s="11"/>
      <c r="M1128" s="10"/>
    </row>
    <row r="1129" spans="11:13" ht="18" x14ac:dyDescent="0.35">
      <c r="K1129" s="11"/>
      <c r="L1129" s="11"/>
      <c r="M1129" s="10"/>
    </row>
    <row r="1130" spans="11:13" ht="18" x14ac:dyDescent="0.35">
      <c r="K1130" s="11"/>
      <c r="L1130" s="11"/>
      <c r="M1130" s="10"/>
    </row>
    <row r="1131" spans="11:13" ht="18" x14ac:dyDescent="0.35">
      <c r="K1131" s="11"/>
      <c r="L1131" s="11"/>
      <c r="M1131" s="10"/>
    </row>
    <row r="1132" spans="11:13" ht="18" x14ac:dyDescent="0.35">
      <c r="K1132" s="11"/>
      <c r="L1132" s="11"/>
      <c r="M1132" s="10"/>
    </row>
    <row r="1133" spans="11:13" ht="18" x14ac:dyDescent="0.35">
      <c r="K1133" s="11"/>
      <c r="L1133" s="11"/>
      <c r="M1133" s="10"/>
    </row>
    <row r="1134" spans="11:13" ht="18" x14ac:dyDescent="0.35">
      <c r="K1134" s="11"/>
      <c r="L1134" s="11"/>
      <c r="M1134" s="10"/>
    </row>
    <row r="1135" spans="11:13" ht="18" x14ac:dyDescent="0.35">
      <c r="K1135" s="11"/>
      <c r="L1135" s="11"/>
      <c r="M1135" s="10"/>
    </row>
    <row r="1136" spans="11:13" ht="18" x14ac:dyDescent="0.35">
      <c r="K1136" s="11"/>
      <c r="L1136" s="11"/>
      <c r="M1136" s="10"/>
    </row>
    <row r="1137" spans="11:13" ht="18" x14ac:dyDescent="0.35">
      <c r="K1137" s="11"/>
      <c r="L1137" s="11"/>
      <c r="M1137" s="10"/>
    </row>
    <row r="1138" spans="11:13" ht="18" x14ac:dyDescent="0.35">
      <c r="K1138" s="11"/>
      <c r="L1138" s="11"/>
      <c r="M1138" s="10"/>
    </row>
    <row r="1139" spans="11:13" ht="18" x14ac:dyDescent="0.35">
      <c r="K1139" s="11"/>
      <c r="L1139" s="11"/>
      <c r="M1139" s="10"/>
    </row>
    <row r="1140" spans="11:13" ht="18" x14ac:dyDescent="0.35">
      <c r="K1140" s="11"/>
      <c r="L1140" s="11"/>
      <c r="M1140" s="10"/>
    </row>
    <row r="1141" spans="11:13" ht="18" x14ac:dyDescent="0.35">
      <c r="K1141" s="11"/>
      <c r="L1141" s="11"/>
      <c r="M1141" s="10"/>
    </row>
    <row r="1142" spans="11:13" ht="18" x14ac:dyDescent="0.35">
      <c r="K1142" s="11"/>
      <c r="L1142" s="11"/>
      <c r="M1142" s="10"/>
    </row>
    <row r="1143" spans="11:13" ht="18" x14ac:dyDescent="0.35">
      <c r="K1143" s="11"/>
      <c r="L1143" s="11"/>
      <c r="M1143" s="10"/>
    </row>
    <row r="1144" spans="11:13" ht="18" x14ac:dyDescent="0.35">
      <c r="K1144" s="11"/>
      <c r="L1144" s="11"/>
      <c r="M1144" s="10"/>
    </row>
    <row r="1145" spans="11:13" ht="18" x14ac:dyDescent="0.35">
      <c r="K1145" s="11"/>
      <c r="L1145" s="11"/>
      <c r="M1145" s="10"/>
    </row>
    <row r="1146" spans="11:13" ht="18" x14ac:dyDescent="0.35">
      <c r="K1146" s="11"/>
      <c r="L1146" s="11"/>
      <c r="M1146" s="10"/>
    </row>
    <row r="1147" spans="11:13" ht="18" x14ac:dyDescent="0.35">
      <c r="K1147" s="11"/>
      <c r="L1147" s="11"/>
      <c r="M1147" s="10"/>
    </row>
    <row r="1148" spans="11:13" ht="18" x14ac:dyDescent="0.35">
      <c r="K1148" s="11"/>
      <c r="L1148" s="11"/>
      <c r="M1148" s="10"/>
    </row>
    <row r="1149" spans="11:13" ht="18" x14ac:dyDescent="0.35">
      <c r="K1149" s="11"/>
      <c r="L1149" s="11"/>
      <c r="M1149" s="10"/>
    </row>
    <row r="1150" spans="11:13" ht="18" x14ac:dyDescent="0.35">
      <c r="K1150" s="11"/>
      <c r="L1150" s="11"/>
      <c r="M1150" s="10"/>
    </row>
    <row r="1151" spans="11:13" ht="18" x14ac:dyDescent="0.35">
      <c r="K1151" s="11"/>
      <c r="L1151" s="11"/>
      <c r="M1151" s="10"/>
    </row>
    <row r="1152" spans="11:13" ht="18" x14ac:dyDescent="0.35">
      <c r="K1152" s="11"/>
      <c r="L1152" s="11"/>
      <c r="M1152" s="10"/>
    </row>
    <row r="1153" spans="11:13" ht="18" x14ac:dyDescent="0.35">
      <c r="K1153" s="11"/>
      <c r="L1153" s="11"/>
      <c r="M1153" s="10"/>
    </row>
    <row r="1154" spans="11:13" ht="18" x14ac:dyDescent="0.35">
      <c r="K1154" s="11"/>
      <c r="L1154" s="11"/>
      <c r="M1154" s="10"/>
    </row>
    <row r="1155" spans="11:13" ht="18" x14ac:dyDescent="0.35">
      <c r="K1155" s="11"/>
      <c r="L1155" s="11"/>
      <c r="M1155" s="10"/>
    </row>
    <row r="1156" spans="11:13" ht="18" x14ac:dyDescent="0.35">
      <c r="K1156" s="11"/>
      <c r="L1156" s="11"/>
      <c r="M1156" s="10"/>
    </row>
    <row r="1157" spans="11:13" ht="18" x14ac:dyDescent="0.35">
      <c r="K1157" s="11"/>
      <c r="L1157" s="11"/>
      <c r="M1157" s="10"/>
    </row>
    <row r="1158" spans="11:13" ht="18" x14ac:dyDescent="0.35">
      <c r="K1158" s="11"/>
      <c r="L1158" s="11"/>
      <c r="M1158" s="10"/>
    </row>
    <row r="1159" spans="11:13" ht="18" x14ac:dyDescent="0.35">
      <c r="K1159" s="11"/>
      <c r="L1159" s="11"/>
      <c r="M1159" s="10"/>
    </row>
    <row r="1160" spans="11:13" ht="18" x14ac:dyDescent="0.35">
      <c r="K1160" s="11"/>
      <c r="L1160" s="11"/>
      <c r="M1160" s="10"/>
    </row>
    <row r="1161" spans="11:13" ht="18" x14ac:dyDescent="0.35">
      <c r="K1161" s="11"/>
      <c r="L1161" s="11"/>
      <c r="M1161" s="10"/>
    </row>
    <row r="1162" spans="11:13" ht="18" x14ac:dyDescent="0.35">
      <c r="K1162" s="11"/>
      <c r="L1162" s="11"/>
      <c r="M1162" s="10"/>
    </row>
    <row r="1163" spans="11:13" ht="18" x14ac:dyDescent="0.35">
      <c r="K1163" s="11"/>
      <c r="L1163" s="11"/>
      <c r="M1163" s="10"/>
    </row>
    <row r="1164" spans="11:13" ht="18" x14ac:dyDescent="0.35">
      <c r="K1164" s="11"/>
      <c r="L1164" s="11"/>
      <c r="M1164" s="10"/>
    </row>
    <row r="1165" spans="11:13" ht="18" x14ac:dyDescent="0.35">
      <c r="K1165" s="11"/>
      <c r="L1165" s="11"/>
      <c r="M1165" s="10"/>
    </row>
    <row r="1166" spans="11:13" ht="18" x14ac:dyDescent="0.35">
      <c r="K1166" s="11"/>
      <c r="L1166" s="11"/>
      <c r="M1166" s="10"/>
    </row>
    <row r="1167" spans="11:13" ht="18" x14ac:dyDescent="0.35">
      <c r="K1167" s="11"/>
      <c r="L1167" s="11"/>
      <c r="M1167" s="10"/>
    </row>
    <row r="1168" spans="11:13" ht="18" x14ac:dyDescent="0.35">
      <c r="K1168" s="11"/>
      <c r="L1168" s="11"/>
      <c r="M1168" s="10"/>
    </row>
    <row r="1169" spans="11:13" ht="18" x14ac:dyDescent="0.35">
      <c r="K1169" s="11"/>
      <c r="L1169" s="11"/>
      <c r="M1169" s="10"/>
    </row>
    <row r="1170" spans="11:13" ht="18" x14ac:dyDescent="0.35">
      <c r="K1170" s="11"/>
      <c r="L1170" s="11"/>
      <c r="M1170" s="10"/>
    </row>
    <row r="1171" spans="11:13" ht="18" x14ac:dyDescent="0.35">
      <c r="K1171" s="11"/>
      <c r="L1171" s="11"/>
      <c r="M1171" s="10"/>
    </row>
    <row r="1172" spans="11:13" ht="18" x14ac:dyDescent="0.35">
      <c r="K1172" s="11"/>
      <c r="L1172" s="11"/>
      <c r="M1172" s="10"/>
    </row>
    <row r="1173" spans="11:13" ht="18" x14ac:dyDescent="0.35">
      <c r="K1173" s="11"/>
      <c r="L1173" s="11"/>
      <c r="M1173" s="10"/>
    </row>
    <row r="1174" spans="11:13" ht="18" x14ac:dyDescent="0.35">
      <c r="K1174" s="11"/>
      <c r="L1174" s="11"/>
      <c r="M1174" s="10"/>
    </row>
    <row r="1175" spans="11:13" ht="18" x14ac:dyDescent="0.35">
      <c r="K1175" s="11"/>
      <c r="L1175" s="11"/>
      <c r="M1175" s="10"/>
    </row>
    <row r="1176" spans="11:13" ht="18" x14ac:dyDescent="0.35">
      <c r="K1176" s="11"/>
      <c r="L1176" s="11"/>
      <c r="M1176" s="10"/>
    </row>
    <row r="1177" spans="11:13" ht="18" x14ac:dyDescent="0.35">
      <c r="K1177" s="11"/>
      <c r="L1177" s="11"/>
      <c r="M1177" s="10"/>
    </row>
    <row r="1178" spans="11:13" ht="18" x14ac:dyDescent="0.35">
      <c r="K1178" s="11"/>
      <c r="L1178" s="11"/>
      <c r="M1178" s="10"/>
    </row>
    <row r="1179" spans="11:13" ht="18" x14ac:dyDescent="0.35">
      <c r="K1179" s="11"/>
      <c r="L1179" s="11"/>
      <c r="M1179" s="10"/>
    </row>
    <row r="1180" spans="11:13" ht="18" x14ac:dyDescent="0.35">
      <c r="K1180" s="11"/>
      <c r="L1180" s="11"/>
      <c r="M1180" s="10"/>
    </row>
    <row r="1181" spans="11:13" ht="18" x14ac:dyDescent="0.35">
      <c r="K1181" s="11"/>
      <c r="L1181" s="11"/>
      <c r="M1181" s="10"/>
    </row>
    <row r="1182" spans="11:13" ht="18" x14ac:dyDescent="0.35">
      <c r="K1182" s="11"/>
      <c r="L1182" s="11"/>
      <c r="M1182" s="10"/>
    </row>
    <row r="1183" spans="11:13" ht="18" x14ac:dyDescent="0.35">
      <c r="K1183" s="11"/>
      <c r="L1183" s="11"/>
      <c r="M1183" s="10"/>
    </row>
    <row r="1184" spans="11:13" ht="18" x14ac:dyDescent="0.35">
      <c r="K1184" s="11"/>
      <c r="L1184" s="11"/>
      <c r="M1184" s="10"/>
    </row>
    <row r="1185" spans="11:13" ht="18" x14ac:dyDescent="0.35">
      <c r="K1185" s="11"/>
      <c r="L1185" s="11"/>
      <c r="M1185" s="10"/>
    </row>
    <row r="1186" spans="11:13" ht="18" x14ac:dyDescent="0.35">
      <c r="K1186" s="11"/>
      <c r="L1186" s="11"/>
      <c r="M1186" s="10"/>
    </row>
    <row r="1187" spans="11:13" ht="18" x14ac:dyDescent="0.35">
      <c r="K1187" s="11"/>
      <c r="L1187" s="11"/>
      <c r="M1187" s="10"/>
    </row>
    <row r="1188" spans="11:13" ht="18" x14ac:dyDescent="0.35">
      <c r="K1188" s="11"/>
      <c r="L1188" s="11"/>
      <c r="M1188" s="10"/>
    </row>
    <row r="1189" spans="11:13" ht="18" x14ac:dyDescent="0.35">
      <c r="K1189" s="11"/>
      <c r="L1189" s="11"/>
      <c r="M1189" s="10"/>
    </row>
    <row r="1190" spans="11:13" ht="18" x14ac:dyDescent="0.35">
      <c r="K1190" s="11"/>
      <c r="L1190" s="11"/>
      <c r="M1190" s="10"/>
    </row>
    <row r="1191" spans="11:13" ht="18" x14ac:dyDescent="0.35">
      <c r="K1191" s="11"/>
      <c r="L1191" s="11"/>
      <c r="M1191" s="10"/>
    </row>
    <row r="1192" spans="11:13" ht="18" x14ac:dyDescent="0.35">
      <c r="K1192" s="11"/>
      <c r="L1192" s="11"/>
      <c r="M1192" s="10"/>
    </row>
    <row r="1193" spans="11:13" ht="18" x14ac:dyDescent="0.35">
      <c r="K1193" s="11"/>
      <c r="L1193" s="11"/>
      <c r="M1193" s="10"/>
    </row>
    <row r="1194" spans="11:13" ht="18" x14ac:dyDescent="0.35">
      <c r="K1194" s="11"/>
      <c r="L1194" s="11"/>
      <c r="M1194" s="10"/>
    </row>
    <row r="1195" spans="11:13" ht="18" x14ac:dyDescent="0.35">
      <c r="K1195" s="11"/>
      <c r="L1195" s="11"/>
      <c r="M1195" s="10"/>
    </row>
    <row r="1196" spans="11:13" ht="18" x14ac:dyDescent="0.35">
      <c r="K1196" s="11"/>
      <c r="L1196" s="11"/>
      <c r="M1196" s="10"/>
    </row>
    <row r="1197" spans="11:13" ht="18" x14ac:dyDescent="0.35">
      <c r="K1197" s="11"/>
      <c r="L1197" s="11"/>
      <c r="M1197" s="10"/>
    </row>
    <row r="1198" spans="11:13" ht="18" x14ac:dyDescent="0.35">
      <c r="K1198" s="11"/>
      <c r="L1198" s="11"/>
      <c r="M1198" s="10"/>
    </row>
    <row r="1199" spans="11:13" ht="18" x14ac:dyDescent="0.35">
      <c r="K1199" s="11"/>
      <c r="L1199" s="11"/>
      <c r="M1199" s="10"/>
    </row>
    <row r="1200" spans="11:13" ht="18" x14ac:dyDescent="0.35">
      <c r="K1200" s="11"/>
      <c r="L1200" s="11"/>
      <c r="M1200" s="10"/>
    </row>
    <row r="1201" spans="11:13" ht="18" x14ac:dyDescent="0.35">
      <c r="K1201" s="11"/>
      <c r="L1201" s="11"/>
      <c r="M1201" s="10"/>
    </row>
    <row r="1202" spans="11:13" ht="18" x14ac:dyDescent="0.35">
      <c r="K1202" s="11"/>
      <c r="L1202" s="11"/>
      <c r="M1202" s="10"/>
    </row>
    <row r="1203" spans="11:13" ht="18" x14ac:dyDescent="0.35">
      <c r="K1203" s="11"/>
      <c r="L1203" s="11"/>
      <c r="M1203" s="10"/>
    </row>
    <row r="1204" spans="11:13" ht="18" x14ac:dyDescent="0.35">
      <c r="K1204" s="11"/>
      <c r="L1204" s="11"/>
      <c r="M1204" s="10"/>
    </row>
    <row r="1205" spans="11:13" ht="18" x14ac:dyDescent="0.35">
      <c r="K1205" s="11"/>
      <c r="L1205" s="11"/>
      <c r="M1205" s="10"/>
    </row>
    <row r="1206" spans="11:13" ht="18" x14ac:dyDescent="0.35">
      <c r="K1206" s="11"/>
      <c r="L1206" s="11"/>
      <c r="M1206" s="10"/>
    </row>
    <row r="1207" spans="11:13" ht="18" x14ac:dyDescent="0.35">
      <c r="K1207" s="11"/>
      <c r="L1207" s="11"/>
      <c r="M1207" s="10"/>
    </row>
    <row r="1208" spans="11:13" ht="18" x14ac:dyDescent="0.35">
      <c r="K1208" s="11"/>
      <c r="L1208" s="11"/>
      <c r="M1208" s="10"/>
    </row>
    <row r="1209" spans="11:13" ht="18" x14ac:dyDescent="0.35">
      <c r="K1209" s="11"/>
      <c r="L1209" s="11"/>
      <c r="M1209" s="10"/>
    </row>
    <row r="1210" spans="11:13" ht="18" x14ac:dyDescent="0.35">
      <c r="K1210" s="11"/>
      <c r="L1210" s="11"/>
      <c r="M1210" s="10"/>
    </row>
    <row r="1211" spans="11:13" ht="18" x14ac:dyDescent="0.35">
      <c r="K1211" s="11"/>
      <c r="L1211" s="11"/>
      <c r="M1211" s="10"/>
    </row>
    <row r="1212" spans="11:13" ht="18" x14ac:dyDescent="0.35">
      <c r="K1212" s="11"/>
      <c r="L1212" s="11"/>
      <c r="M1212" s="10"/>
    </row>
    <row r="1213" spans="11:13" ht="18" x14ac:dyDescent="0.35">
      <c r="K1213" s="11"/>
      <c r="L1213" s="11"/>
      <c r="M1213" s="10"/>
    </row>
    <row r="1214" spans="11:13" ht="18" x14ac:dyDescent="0.35">
      <c r="K1214" s="11"/>
      <c r="L1214" s="11"/>
      <c r="M1214" s="10"/>
    </row>
    <row r="1215" spans="11:13" ht="18" x14ac:dyDescent="0.35">
      <c r="K1215" s="11"/>
      <c r="L1215" s="11"/>
      <c r="M1215" s="10"/>
    </row>
    <row r="1216" spans="11:13" ht="18" x14ac:dyDescent="0.35">
      <c r="K1216" s="11"/>
      <c r="L1216" s="11"/>
      <c r="M1216" s="10"/>
    </row>
    <row r="1217" spans="11:13" ht="18" x14ac:dyDescent="0.35">
      <c r="K1217" s="11"/>
      <c r="L1217" s="11"/>
      <c r="M1217" s="10"/>
    </row>
    <row r="1218" spans="11:13" ht="18" x14ac:dyDescent="0.35">
      <c r="K1218" s="11"/>
      <c r="L1218" s="11"/>
      <c r="M1218" s="10"/>
    </row>
    <row r="1219" spans="11:13" ht="18" x14ac:dyDescent="0.35">
      <c r="K1219" s="11"/>
      <c r="L1219" s="11"/>
      <c r="M1219" s="10"/>
    </row>
    <row r="1220" spans="11:13" ht="18" x14ac:dyDescent="0.35">
      <c r="K1220" s="11"/>
      <c r="L1220" s="11"/>
      <c r="M1220" s="10"/>
    </row>
    <row r="1221" spans="11:13" ht="18" x14ac:dyDescent="0.35">
      <c r="K1221" s="11"/>
      <c r="L1221" s="11"/>
      <c r="M1221" s="10"/>
    </row>
    <row r="1222" spans="11:13" ht="18" x14ac:dyDescent="0.35">
      <c r="K1222" s="11"/>
      <c r="L1222" s="11"/>
      <c r="M1222" s="10"/>
    </row>
    <row r="1223" spans="11:13" ht="18" x14ac:dyDescent="0.35">
      <c r="K1223" s="11"/>
      <c r="L1223" s="11"/>
      <c r="M1223" s="10"/>
    </row>
    <row r="1224" spans="11:13" ht="18" x14ac:dyDescent="0.35">
      <c r="K1224" s="11"/>
      <c r="L1224" s="11"/>
      <c r="M1224" s="10"/>
    </row>
    <row r="1225" spans="11:13" ht="18" x14ac:dyDescent="0.35">
      <c r="K1225" s="11"/>
      <c r="L1225" s="11"/>
      <c r="M1225" s="10"/>
    </row>
    <row r="1226" spans="11:13" ht="18" x14ac:dyDescent="0.35">
      <c r="K1226" s="11"/>
      <c r="L1226" s="11"/>
      <c r="M1226" s="10"/>
    </row>
    <row r="1227" spans="11:13" ht="18" x14ac:dyDescent="0.35">
      <c r="K1227" s="11"/>
      <c r="L1227" s="11"/>
      <c r="M1227" s="10"/>
    </row>
    <row r="1228" spans="11:13" ht="18" x14ac:dyDescent="0.35">
      <c r="K1228" s="11"/>
      <c r="L1228" s="11"/>
      <c r="M1228" s="10"/>
    </row>
    <row r="1229" spans="11:13" ht="18" x14ac:dyDescent="0.35">
      <c r="K1229" s="11"/>
      <c r="L1229" s="11"/>
      <c r="M1229" s="10"/>
    </row>
    <row r="1230" spans="11:13" ht="18" x14ac:dyDescent="0.35">
      <c r="K1230" s="11"/>
      <c r="L1230" s="11"/>
      <c r="M1230" s="10"/>
    </row>
    <row r="1231" spans="11:13" ht="18" x14ac:dyDescent="0.35">
      <c r="K1231" s="11"/>
      <c r="L1231" s="11"/>
      <c r="M1231" s="10"/>
    </row>
    <row r="1232" spans="11:13" ht="18" x14ac:dyDescent="0.35">
      <c r="K1232" s="11"/>
      <c r="L1232" s="11"/>
      <c r="M1232" s="10"/>
    </row>
    <row r="1233" spans="11:13" ht="18" x14ac:dyDescent="0.35">
      <c r="K1233" s="11"/>
      <c r="L1233" s="11"/>
      <c r="M1233" s="10"/>
    </row>
    <row r="1234" spans="11:13" ht="18" x14ac:dyDescent="0.35">
      <c r="K1234" s="11"/>
      <c r="L1234" s="11"/>
      <c r="M1234" s="10"/>
    </row>
    <row r="1235" spans="11:13" ht="18" x14ac:dyDescent="0.35">
      <c r="K1235" s="11"/>
      <c r="L1235" s="11"/>
      <c r="M1235" s="10"/>
    </row>
    <row r="1236" spans="11:13" ht="18" x14ac:dyDescent="0.35">
      <c r="K1236" s="11"/>
      <c r="L1236" s="11"/>
      <c r="M1236" s="10"/>
    </row>
    <row r="1237" spans="11:13" ht="18" x14ac:dyDescent="0.35">
      <c r="K1237" s="11"/>
      <c r="L1237" s="11"/>
      <c r="M1237" s="10"/>
    </row>
    <row r="1238" spans="11:13" ht="18" x14ac:dyDescent="0.35">
      <c r="K1238" s="11"/>
      <c r="L1238" s="11"/>
      <c r="M1238" s="10"/>
    </row>
    <row r="1239" spans="11:13" ht="18" x14ac:dyDescent="0.35">
      <c r="K1239" s="11"/>
      <c r="L1239" s="11"/>
      <c r="M1239" s="10"/>
    </row>
    <row r="1240" spans="11:13" ht="18" x14ac:dyDescent="0.35">
      <c r="K1240" s="11"/>
      <c r="L1240" s="11"/>
      <c r="M1240" s="10"/>
    </row>
    <row r="1241" spans="11:13" ht="18" x14ac:dyDescent="0.35">
      <c r="K1241" s="11"/>
      <c r="L1241" s="11"/>
      <c r="M1241" s="10"/>
    </row>
    <row r="1242" spans="11:13" ht="18" x14ac:dyDescent="0.35">
      <c r="K1242" s="11"/>
      <c r="L1242" s="11"/>
      <c r="M1242" s="10"/>
    </row>
    <row r="1243" spans="11:13" ht="18" x14ac:dyDescent="0.35">
      <c r="K1243" s="11"/>
      <c r="L1243" s="11"/>
      <c r="M1243" s="10"/>
    </row>
    <row r="1244" spans="11:13" ht="18" x14ac:dyDescent="0.35">
      <c r="K1244" s="11"/>
      <c r="L1244" s="11"/>
      <c r="M1244" s="10"/>
    </row>
    <row r="1245" spans="11:13" ht="18" x14ac:dyDescent="0.35">
      <c r="K1245" s="11"/>
      <c r="L1245" s="11"/>
      <c r="M1245" s="10"/>
    </row>
    <row r="1246" spans="11:13" ht="18" x14ac:dyDescent="0.35">
      <c r="K1246" s="11"/>
      <c r="L1246" s="11"/>
      <c r="M1246" s="10"/>
    </row>
    <row r="1247" spans="11:13" ht="18" x14ac:dyDescent="0.35">
      <c r="K1247" s="11"/>
      <c r="L1247" s="11"/>
      <c r="M1247" s="10"/>
    </row>
    <row r="1248" spans="11:13" ht="18" x14ac:dyDescent="0.35">
      <c r="K1248" s="11"/>
      <c r="L1248" s="11"/>
      <c r="M1248" s="10"/>
    </row>
    <row r="1249" spans="11:13" ht="18" x14ac:dyDescent="0.35">
      <c r="K1249" s="11"/>
      <c r="L1249" s="11"/>
      <c r="M1249" s="10"/>
    </row>
    <row r="1250" spans="11:13" ht="18" x14ac:dyDescent="0.35">
      <c r="K1250" s="11"/>
      <c r="L1250" s="11"/>
      <c r="M1250" s="10"/>
    </row>
    <row r="1251" spans="11:13" ht="18" x14ac:dyDescent="0.35">
      <c r="K1251" s="11"/>
      <c r="L1251" s="11"/>
      <c r="M1251" s="10"/>
    </row>
    <row r="1252" spans="11:13" ht="18" x14ac:dyDescent="0.35">
      <c r="K1252" s="11"/>
      <c r="L1252" s="11"/>
      <c r="M1252" s="10"/>
    </row>
    <row r="1253" spans="11:13" ht="18" x14ac:dyDescent="0.35">
      <c r="K1253" s="11"/>
      <c r="L1253" s="11"/>
      <c r="M1253" s="10"/>
    </row>
    <row r="1254" spans="11:13" ht="18" x14ac:dyDescent="0.35">
      <c r="K1254" s="11"/>
      <c r="L1254" s="11"/>
      <c r="M1254" s="10"/>
    </row>
    <row r="1255" spans="11:13" ht="18" x14ac:dyDescent="0.35">
      <c r="K1255" s="11"/>
      <c r="L1255" s="11"/>
      <c r="M1255" s="10"/>
    </row>
    <row r="1256" spans="11:13" ht="18" x14ac:dyDescent="0.35">
      <c r="K1256" s="11"/>
      <c r="L1256" s="11"/>
      <c r="M1256" s="10"/>
    </row>
    <row r="1257" spans="11:13" ht="18" x14ac:dyDescent="0.35">
      <c r="K1257" s="11"/>
      <c r="L1257" s="11"/>
      <c r="M1257" s="10"/>
    </row>
    <row r="1258" spans="11:13" ht="18" x14ac:dyDescent="0.35">
      <c r="K1258" s="11"/>
      <c r="L1258" s="11"/>
      <c r="M1258" s="10"/>
    </row>
    <row r="1259" spans="11:13" ht="18" x14ac:dyDescent="0.35">
      <c r="K1259" s="11"/>
      <c r="L1259" s="11"/>
      <c r="M1259" s="10"/>
    </row>
    <row r="1260" spans="11:13" ht="18" x14ac:dyDescent="0.35">
      <c r="K1260" s="11"/>
      <c r="L1260" s="11"/>
      <c r="M1260" s="10"/>
    </row>
    <row r="1261" spans="11:13" ht="18" x14ac:dyDescent="0.35">
      <c r="K1261" s="11"/>
      <c r="L1261" s="11"/>
      <c r="M1261" s="10"/>
    </row>
    <row r="1262" spans="11:13" ht="18" x14ac:dyDescent="0.35">
      <c r="K1262" s="11"/>
      <c r="L1262" s="11"/>
      <c r="M1262" s="10"/>
    </row>
    <row r="1263" spans="11:13" ht="18" x14ac:dyDescent="0.35">
      <c r="K1263" s="11"/>
      <c r="L1263" s="11"/>
      <c r="M1263" s="10"/>
    </row>
    <row r="1264" spans="11:13" ht="18" x14ac:dyDescent="0.35">
      <c r="K1264" s="11"/>
      <c r="L1264" s="11"/>
      <c r="M1264" s="10"/>
    </row>
    <row r="1265" spans="11:13" ht="18" x14ac:dyDescent="0.35">
      <c r="K1265" s="11"/>
      <c r="L1265" s="11"/>
      <c r="M1265" s="10"/>
    </row>
    <row r="1266" spans="11:13" ht="18" x14ac:dyDescent="0.35">
      <c r="K1266" s="11"/>
      <c r="L1266" s="11"/>
      <c r="M1266" s="10"/>
    </row>
    <row r="1267" spans="11:13" ht="18" x14ac:dyDescent="0.35">
      <c r="K1267" s="11"/>
      <c r="L1267" s="11"/>
      <c r="M1267" s="10"/>
    </row>
    <row r="1268" spans="11:13" ht="18" x14ac:dyDescent="0.35">
      <c r="K1268" s="11"/>
      <c r="L1268" s="11"/>
      <c r="M1268" s="10"/>
    </row>
    <row r="1269" spans="11:13" ht="18" x14ac:dyDescent="0.35">
      <c r="K1269" s="11"/>
      <c r="L1269" s="11"/>
      <c r="M1269" s="10"/>
    </row>
    <row r="1270" spans="11:13" ht="18" x14ac:dyDescent="0.35">
      <c r="K1270" s="11"/>
      <c r="L1270" s="11"/>
      <c r="M1270" s="10"/>
    </row>
    <row r="1271" spans="11:13" ht="18" x14ac:dyDescent="0.35">
      <c r="K1271" s="11"/>
      <c r="L1271" s="11"/>
      <c r="M1271" s="10"/>
    </row>
    <row r="1272" spans="11:13" ht="18" x14ac:dyDescent="0.35">
      <c r="K1272" s="11"/>
      <c r="L1272" s="11"/>
      <c r="M1272" s="10"/>
    </row>
    <row r="1273" spans="11:13" ht="18" x14ac:dyDescent="0.35">
      <c r="K1273" s="11"/>
      <c r="L1273" s="11"/>
      <c r="M1273" s="10"/>
    </row>
    <row r="1274" spans="11:13" ht="18" x14ac:dyDescent="0.35">
      <c r="K1274" s="11"/>
      <c r="L1274" s="11"/>
      <c r="M1274" s="10"/>
    </row>
    <row r="1275" spans="11:13" ht="18" x14ac:dyDescent="0.35">
      <c r="K1275" s="11"/>
      <c r="L1275" s="11"/>
      <c r="M1275" s="10"/>
    </row>
    <row r="1276" spans="11:13" ht="18" x14ac:dyDescent="0.35">
      <c r="K1276" s="11"/>
      <c r="L1276" s="11"/>
      <c r="M1276" s="10"/>
    </row>
    <row r="1277" spans="11:13" ht="18" x14ac:dyDescent="0.35">
      <c r="K1277" s="11"/>
      <c r="L1277" s="11"/>
      <c r="M1277" s="10"/>
    </row>
    <row r="1278" spans="11:13" ht="18" x14ac:dyDescent="0.35">
      <c r="K1278" s="11"/>
      <c r="L1278" s="11"/>
      <c r="M1278" s="10"/>
    </row>
    <row r="1279" spans="11:13" ht="18" x14ac:dyDescent="0.35">
      <c r="K1279" s="11"/>
      <c r="L1279" s="11"/>
      <c r="M1279" s="10"/>
    </row>
    <row r="1280" spans="11:13" ht="18" x14ac:dyDescent="0.35">
      <c r="K1280" s="11"/>
      <c r="L1280" s="11"/>
      <c r="M1280" s="10"/>
    </row>
    <row r="1281" spans="11:13" ht="18" x14ac:dyDescent="0.35">
      <c r="K1281" s="11"/>
      <c r="L1281" s="11"/>
      <c r="M1281" s="10"/>
    </row>
    <row r="1282" spans="11:13" ht="18" x14ac:dyDescent="0.35">
      <c r="K1282" s="11"/>
      <c r="L1282" s="11"/>
      <c r="M1282" s="10"/>
    </row>
    <row r="1283" spans="11:13" ht="18" x14ac:dyDescent="0.35">
      <c r="K1283" s="11"/>
      <c r="L1283" s="11"/>
      <c r="M1283" s="10"/>
    </row>
    <row r="1284" spans="11:13" ht="18" x14ac:dyDescent="0.35">
      <c r="K1284" s="11"/>
      <c r="L1284" s="11"/>
      <c r="M1284" s="10"/>
    </row>
    <row r="1285" spans="11:13" ht="18" x14ac:dyDescent="0.35">
      <c r="K1285" s="11"/>
      <c r="L1285" s="11"/>
      <c r="M1285" s="10"/>
    </row>
    <row r="1286" spans="11:13" ht="18" x14ac:dyDescent="0.35">
      <c r="K1286" s="11"/>
      <c r="L1286" s="11"/>
      <c r="M1286" s="10"/>
    </row>
    <row r="1287" spans="11:13" ht="18" x14ac:dyDescent="0.35">
      <c r="K1287" s="11"/>
      <c r="L1287" s="11"/>
      <c r="M1287" s="10"/>
    </row>
    <row r="1288" spans="11:13" ht="18" x14ac:dyDescent="0.35">
      <c r="K1288" s="11"/>
      <c r="L1288" s="11"/>
      <c r="M1288" s="10"/>
    </row>
    <row r="1289" spans="11:13" ht="18" x14ac:dyDescent="0.35">
      <c r="K1289" s="11"/>
      <c r="L1289" s="11"/>
      <c r="M1289" s="10"/>
    </row>
    <row r="1290" spans="11:13" ht="18" x14ac:dyDescent="0.35">
      <c r="K1290" s="11"/>
      <c r="L1290" s="11"/>
      <c r="M1290" s="10"/>
    </row>
    <row r="1291" spans="11:13" ht="18" x14ac:dyDescent="0.35">
      <c r="K1291" s="11"/>
      <c r="L1291" s="11"/>
      <c r="M1291" s="10"/>
    </row>
    <row r="1292" spans="11:13" ht="18" x14ac:dyDescent="0.35">
      <c r="K1292" s="11"/>
      <c r="L1292" s="11"/>
      <c r="M1292" s="10"/>
    </row>
    <row r="1293" spans="11:13" ht="18" x14ac:dyDescent="0.35">
      <c r="K1293" s="11"/>
      <c r="L1293" s="11"/>
      <c r="M1293" s="10"/>
    </row>
    <row r="1294" spans="11:13" ht="18" x14ac:dyDescent="0.35">
      <c r="K1294" s="11"/>
      <c r="L1294" s="11"/>
      <c r="M1294" s="10"/>
    </row>
    <row r="1295" spans="11:13" ht="18" x14ac:dyDescent="0.35">
      <c r="K1295" s="11"/>
      <c r="L1295" s="11"/>
      <c r="M1295" s="10"/>
    </row>
    <row r="1296" spans="11:13" ht="18" x14ac:dyDescent="0.35">
      <c r="K1296" s="11"/>
      <c r="L1296" s="11"/>
      <c r="M1296" s="10"/>
    </row>
    <row r="1297" spans="11:13" ht="18" x14ac:dyDescent="0.35">
      <c r="K1297" s="11"/>
      <c r="L1297" s="11"/>
      <c r="M1297" s="10"/>
    </row>
    <row r="1298" spans="11:13" ht="18" x14ac:dyDescent="0.35">
      <c r="K1298" s="11"/>
      <c r="L1298" s="11"/>
      <c r="M1298" s="10"/>
    </row>
    <row r="1299" spans="11:13" ht="18" x14ac:dyDescent="0.35">
      <c r="K1299" s="11"/>
      <c r="L1299" s="11"/>
      <c r="M1299" s="10"/>
    </row>
    <row r="1300" spans="11:13" ht="18" x14ac:dyDescent="0.35">
      <c r="K1300" s="11"/>
      <c r="L1300" s="11"/>
      <c r="M1300" s="10"/>
    </row>
    <row r="1301" spans="11:13" ht="18" x14ac:dyDescent="0.35">
      <c r="K1301" s="11"/>
      <c r="L1301" s="11"/>
      <c r="M1301" s="10"/>
    </row>
    <row r="1302" spans="11:13" ht="18" x14ac:dyDescent="0.35">
      <c r="K1302" s="11"/>
      <c r="L1302" s="11"/>
      <c r="M1302" s="10"/>
    </row>
    <row r="1303" spans="11:13" ht="18" x14ac:dyDescent="0.35">
      <c r="K1303" s="11"/>
      <c r="L1303" s="11"/>
      <c r="M1303" s="10"/>
    </row>
    <row r="1304" spans="11:13" ht="18" x14ac:dyDescent="0.35">
      <c r="K1304" s="11"/>
      <c r="L1304" s="11"/>
      <c r="M1304" s="10"/>
    </row>
    <row r="1305" spans="11:13" ht="18" x14ac:dyDescent="0.35">
      <c r="K1305" s="11"/>
      <c r="L1305" s="11"/>
      <c r="M1305" s="10"/>
    </row>
    <row r="1306" spans="11:13" ht="18" x14ac:dyDescent="0.35">
      <c r="K1306" s="11"/>
      <c r="L1306" s="11"/>
      <c r="M1306" s="10"/>
    </row>
    <row r="1307" spans="11:13" ht="18" x14ac:dyDescent="0.35">
      <c r="K1307" s="11"/>
      <c r="L1307" s="11"/>
      <c r="M1307" s="10"/>
    </row>
    <row r="1308" spans="11:13" ht="18" x14ac:dyDescent="0.35">
      <c r="K1308" s="11"/>
      <c r="L1308" s="11"/>
      <c r="M1308" s="10"/>
    </row>
    <row r="1309" spans="11:13" ht="18" x14ac:dyDescent="0.35">
      <c r="K1309" s="11"/>
      <c r="L1309" s="11"/>
      <c r="M1309" s="10"/>
    </row>
    <row r="1310" spans="11:13" ht="18" x14ac:dyDescent="0.35">
      <c r="K1310" s="11"/>
      <c r="L1310" s="11"/>
      <c r="M1310" s="10"/>
    </row>
    <row r="1311" spans="11:13" ht="18" x14ac:dyDescent="0.35">
      <c r="K1311" s="11"/>
      <c r="L1311" s="11"/>
      <c r="M1311" s="10"/>
    </row>
    <row r="1312" spans="11:13" ht="18" x14ac:dyDescent="0.35">
      <c r="K1312" s="11"/>
      <c r="L1312" s="11"/>
      <c r="M1312" s="10"/>
    </row>
    <row r="1313" spans="11:13" ht="18" x14ac:dyDescent="0.35">
      <c r="K1313" s="11"/>
      <c r="L1313" s="11"/>
      <c r="M1313" s="10"/>
    </row>
    <row r="1314" spans="11:13" ht="18" x14ac:dyDescent="0.35">
      <c r="K1314" s="11"/>
      <c r="L1314" s="11"/>
      <c r="M1314" s="10"/>
    </row>
    <row r="1315" spans="11:13" ht="18" x14ac:dyDescent="0.35">
      <c r="K1315" s="11"/>
      <c r="L1315" s="11"/>
      <c r="M1315" s="10"/>
    </row>
    <row r="1316" spans="11:13" ht="18" x14ac:dyDescent="0.35">
      <c r="K1316" s="11"/>
      <c r="L1316" s="11"/>
      <c r="M1316" s="10"/>
    </row>
    <row r="1317" spans="11:13" ht="18" x14ac:dyDescent="0.35">
      <c r="K1317" s="11"/>
      <c r="L1317" s="11"/>
      <c r="M1317" s="10"/>
    </row>
    <row r="1318" spans="11:13" ht="18" x14ac:dyDescent="0.35">
      <c r="K1318" s="11"/>
      <c r="L1318" s="11"/>
      <c r="M1318" s="10"/>
    </row>
    <row r="1319" spans="11:13" ht="18" x14ac:dyDescent="0.35">
      <c r="K1319" s="11"/>
      <c r="L1319" s="11"/>
      <c r="M1319" s="10"/>
    </row>
    <row r="1320" spans="11:13" ht="18" x14ac:dyDescent="0.35">
      <c r="K1320" s="11"/>
      <c r="L1320" s="11"/>
      <c r="M1320" s="10"/>
    </row>
    <row r="1321" spans="11:13" ht="18" x14ac:dyDescent="0.35">
      <c r="K1321" s="11"/>
      <c r="L1321" s="11"/>
      <c r="M1321" s="10"/>
    </row>
    <row r="1322" spans="11:13" ht="18" x14ac:dyDescent="0.35">
      <c r="K1322" s="11"/>
      <c r="L1322" s="11"/>
      <c r="M1322" s="10"/>
    </row>
    <row r="1323" spans="11:13" ht="18" x14ac:dyDescent="0.35">
      <c r="K1323" s="11"/>
      <c r="L1323" s="11"/>
      <c r="M1323" s="10"/>
    </row>
    <row r="1324" spans="11:13" ht="18" x14ac:dyDescent="0.35">
      <c r="K1324" s="11"/>
      <c r="L1324" s="11"/>
      <c r="M1324" s="10"/>
    </row>
    <row r="1325" spans="11:13" ht="18" x14ac:dyDescent="0.35">
      <c r="K1325" s="11"/>
      <c r="L1325" s="11"/>
      <c r="M1325" s="10"/>
    </row>
    <row r="1326" spans="11:13" ht="18" x14ac:dyDescent="0.35">
      <c r="K1326" s="11"/>
      <c r="L1326" s="11"/>
      <c r="M1326" s="10"/>
    </row>
    <row r="1327" spans="11:13" ht="18" x14ac:dyDescent="0.35">
      <c r="K1327" s="11"/>
      <c r="L1327" s="11"/>
      <c r="M1327" s="10"/>
    </row>
    <row r="1328" spans="11:13" ht="18" x14ac:dyDescent="0.35">
      <c r="K1328" s="11"/>
      <c r="L1328" s="11"/>
      <c r="M1328" s="10"/>
    </row>
    <row r="1329" spans="11:13" ht="18" x14ac:dyDescent="0.35">
      <c r="K1329" s="11"/>
      <c r="L1329" s="11"/>
      <c r="M1329" s="10"/>
    </row>
    <row r="1330" spans="11:13" ht="18" x14ac:dyDescent="0.35">
      <c r="K1330" s="11"/>
      <c r="L1330" s="11"/>
      <c r="M1330" s="10"/>
    </row>
    <row r="1331" spans="11:13" ht="18" x14ac:dyDescent="0.35">
      <c r="K1331" s="11"/>
      <c r="L1331" s="11"/>
      <c r="M1331" s="10"/>
    </row>
    <row r="1332" spans="11:13" ht="18" x14ac:dyDescent="0.35">
      <c r="K1332" s="11"/>
      <c r="L1332" s="11"/>
      <c r="M1332" s="10"/>
    </row>
    <row r="1333" spans="11:13" ht="18" x14ac:dyDescent="0.35">
      <c r="K1333" s="11"/>
      <c r="L1333" s="11"/>
      <c r="M1333" s="10"/>
    </row>
    <row r="1334" spans="11:13" ht="18" x14ac:dyDescent="0.35">
      <c r="K1334" s="11"/>
      <c r="L1334" s="11"/>
      <c r="M1334" s="10"/>
    </row>
    <row r="1335" spans="11:13" ht="18" x14ac:dyDescent="0.35">
      <c r="K1335" s="11"/>
      <c r="L1335" s="11"/>
      <c r="M1335" s="10"/>
    </row>
    <row r="1336" spans="11:13" ht="18" x14ac:dyDescent="0.35">
      <c r="K1336" s="11"/>
      <c r="L1336" s="11"/>
      <c r="M1336" s="10"/>
    </row>
    <row r="1337" spans="11:13" ht="18" x14ac:dyDescent="0.35">
      <c r="K1337" s="11"/>
      <c r="L1337" s="11"/>
      <c r="M1337" s="10"/>
    </row>
    <row r="1338" spans="11:13" ht="18" x14ac:dyDescent="0.35">
      <c r="K1338" s="11"/>
      <c r="L1338" s="11"/>
      <c r="M1338" s="10"/>
    </row>
    <row r="1339" spans="11:13" ht="18" x14ac:dyDescent="0.35">
      <c r="K1339" s="11"/>
      <c r="L1339" s="11"/>
      <c r="M1339" s="10"/>
    </row>
    <row r="1340" spans="11:13" ht="18" x14ac:dyDescent="0.35">
      <c r="K1340" s="11"/>
      <c r="L1340" s="11"/>
      <c r="M1340" s="10"/>
    </row>
    <row r="1341" spans="11:13" ht="18" x14ac:dyDescent="0.35">
      <c r="K1341" s="11"/>
      <c r="L1341" s="11"/>
      <c r="M1341" s="10"/>
    </row>
    <row r="1342" spans="11:13" ht="18" x14ac:dyDescent="0.35">
      <c r="K1342" s="11"/>
      <c r="L1342" s="11"/>
      <c r="M1342" s="10"/>
    </row>
    <row r="1343" spans="11:13" ht="18" x14ac:dyDescent="0.35">
      <c r="K1343" s="11"/>
      <c r="L1343" s="11"/>
      <c r="M1343" s="10"/>
    </row>
    <row r="1344" spans="11:13" ht="18" x14ac:dyDescent="0.35">
      <c r="K1344" s="11"/>
      <c r="L1344" s="11"/>
      <c r="M1344" s="10"/>
    </row>
    <row r="1345" spans="11:13" ht="18" x14ac:dyDescent="0.35">
      <c r="K1345" s="11"/>
      <c r="L1345" s="11"/>
      <c r="M1345" s="10"/>
    </row>
    <row r="1346" spans="11:13" ht="18" x14ac:dyDescent="0.35">
      <c r="K1346" s="11"/>
      <c r="L1346" s="11"/>
      <c r="M1346" s="10"/>
    </row>
    <row r="1347" spans="11:13" ht="18" x14ac:dyDescent="0.35">
      <c r="K1347" s="11"/>
      <c r="L1347" s="11"/>
      <c r="M1347" s="10"/>
    </row>
    <row r="1348" spans="11:13" ht="18" x14ac:dyDescent="0.35">
      <c r="K1348" s="11"/>
      <c r="L1348" s="11"/>
      <c r="M1348" s="10"/>
    </row>
    <row r="1349" spans="11:13" ht="18" x14ac:dyDescent="0.35">
      <c r="K1349" s="11"/>
      <c r="L1349" s="11"/>
      <c r="M1349" s="10"/>
    </row>
    <row r="1350" spans="11:13" ht="18" x14ac:dyDescent="0.35">
      <c r="K1350" s="11"/>
      <c r="L1350" s="11"/>
      <c r="M1350" s="10"/>
    </row>
    <row r="1351" spans="11:13" ht="18" x14ac:dyDescent="0.35">
      <c r="K1351" s="11"/>
      <c r="L1351" s="11"/>
      <c r="M1351" s="10"/>
    </row>
    <row r="1352" spans="11:13" ht="18" x14ac:dyDescent="0.35">
      <c r="K1352" s="11"/>
      <c r="L1352" s="11"/>
      <c r="M1352" s="10"/>
    </row>
    <row r="1353" spans="11:13" ht="18" x14ac:dyDescent="0.35">
      <c r="K1353" s="11"/>
      <c r="L1353" s="11"/>
      <c r="M1353" s="10"/>
    </row>
    <row r="1354" spans="11:13" ht="18" x14ac:dyDescent="0.35">
      <c r="K1354" s="11"/>
      <c r="L1354" s="11"/>
      <c r="M1354" s="10"/>
    </row>
    <row r="1355" spans="11:13" ht="18" x14ac:dyDescent="0.35">
      <c r="K1355" s="11"/>
      <c r="L1355" s="11"/>
      <c r="M1355" s="10"/>
    </row>
    <row r="1356" spans="11:13" ht="18" x14ac:dyDescent="0.35">
      <c r="K1356" s="11"/>
      <c r="L1356" s="11"/>
      <c r="M1356" s="10"/>
    </row>
    <row r="1357" spans="11:13" ht="18" x14ac:dyDescent="0.35">
      <c r="K1357" s="11"/>
      <c r="L1357" s="11"/>
      <c r="M1357" s="10"/>
    </row>
    <row r="1358" spans="11:13" ht="18" x14ac:dyDescent="0.35">
      <c r="K1358" s="11"/>
      <c r="L1358" s="11"/>
      <c r="M1358" s="10"/>
    </row>
    <row r="1359" spans="11:13" ht="18" x14ac:dyDescent="0.35">
      <c r="K1359" s="11"/>
      <c r="L1359" s="11"/>
      <c r="M1359" s="10"/>
    </row>
    <row r="1360" spans="11:13" ht="18" x14ac:dyDescent="0.35">
      <c r="K1360" s="11"/>
      <c r="L1360" s="11"/>
      <c r="M1360" s="10"/>
    </row>
    <row r="1361" spans="11:13" ht="18" x14ac:dyDescent="0.35">
      <c r="K1361" s="11"/>
      <c r="L1361" s="11"/>
      <c r="M1361" s="10"/>
    </row>
    <row r="1362" spans="11:13" ht="18" x14ac:dyDescent="0.35">
      <c r="K1362" s="11"/>
      <c r="L1362" s="11"/>
      <c r="M1362" s="10"/>
    </row>
    <row r="1363" spans="11:13" ht="18" x14ac:dyDescent="0.35">
      <c r="K1363" s="11"/>
      <c r="L1363" s="11"/>
      <c r="M1363" s="10"/>
    </row>
    <row r="1364" spans="11:13" ht="18" x14ac:dyDescent="0.35">
      <c r="K1364" s="11"/>
      <c r="L1364" s="11"/>
      <c r="M1364" s="10"/>
    </row>
    <row r="1365" spans="11:13" ht="18" x14ac:dyDescent="0.35">
      <c r="K1365" s="11"/>
      <c r="L1365" s="11"/>
      <c r="M1365" s="10"/>
    </row>
    <row r="1366" spans="11:13" ht="18" x14ac:dyDescent="0.35">
      <c r="K1366" s="11"/>
      <c r="L1366" s="11"/>
      <c r="M1366" s="10"/>
    </row>
    <row r="1367" spans="11:13" ht="18" x14ac:dyDescent="0.35">
      <c r="K1367" s="11"/>
      <c r="L1367" s="11"/>
      <c r="M1367" s="10"/>
    </row>
    <row r="1368" spans="11:13" ht="18" x14ac:dyDescent="0.35">
      <c r="K1368" s="11"/>
      <c r="L1368" s="11"/>
      <c r="M1368" s="10"/>
    </row>
    <row r="1369" spans="11:13" ht="18" x14ac:dyDescent="0.35">
      <c r="K1369" s="11"/>
      <c r="L1369" s="11"/>
      <c r="M1369" s="10"/>
    </row>
    <row r="1370" spans="11:13" ht="18" x14ac:dyDescent="0.35">
      <c r="K1370" s="11"/>
      <c r="L1370" s="11"/>
      <c r="M1370" s="10"/>
    </row>
    <row r="1371" spans="11:13" ht="18" x14ac:dyDescent="0.35">
      <c r="K1371" s="11"/>
      <c r="L1371" s="11"/>
      <c r="M1371" s="10"/>
    </row>
    <row r="1372" spans="11:13" ht="18" x14ac:dyDescent="0.35">
      <c r="K1372" s="11"/>
      <c r="L1372" s="11"/>
      <c r="M1372" s="10"/>
    </row>
    <row r="1373" spans="11:13" ht="18" x14ac:dyDescent="0.35">
      <c r="K1373" s="11"/>
      <c r="L1373" s="11"/>
      <c r="M1373" s="10"/>
    </row>
    <row r="1374" spans="11:13" ht="18" x14ac:dyDescent="0.35">
      <c r="K1374" s="11"/>
      <c r="L1374" s="11"/>
      <c r="M1374" s="10"/>
    </row>
    <row r="1375" spans="11:13" ht="18" x14ac:dyDescent="0.35">
      <c r="K1375" s="11"/>
      <c r="L1375" s="11"/>
      <c r="M1375" s="10"/>
    </row>
    <row r="1376" spans="11:13" ht="18" x14ac:dyDescent="0.35">
      <c r="K1376" s="11"/>
      <c r="L1376" s="11"/>
      <c r="M1376" s="10"/>
    </row>
    <row r="1377" spans="11:13" ht="18" x14ac:dyDescent="0.35">
      <c r="K1377" s="11"/>
      <c r="L1377" s="11"/>
      <c r="M1377" s="10"/>
    </row>
    <row r="1378" spans="11:13" ht="18" x14ac:dyDescent="0.35">
      <c r="K1378" s="11"/>
      <c r="L1378" s="11"/>
      <c r="M1378" s="10"/>
    </row>
    <row r="1379" spans="11:13" ht="18" x14ac:dyDescent="0.35">
      <c r="K1379" s="11"/>
      <c r="L1379" s="11"/>
      <c r="M1379" s="10"/>
    </row>
    <row r="1380" spans="11:13" ht="18" x14ac:dyDescent="0.35">
      <c r="K1380" s="11"/>
      <c r="L1380" s="11"/>
      <c r="M1380" s="10"/>
    </row>
    <row r="1381" spans="11:13" ht="18" x14ac:dyDescent="0.35">
      <c r="K1381" s="11"/>
      <c r="L1381" s="11"/>
      <c r="M1381" s="10"/>
    </row>
    <row r="1382" spans="11:13" ht="18" x14ac:dyDescent="0.35">
      <c r="K1382" s="11"/>
      <c r="L1382" s="11"/>
      <c r="M1382" s="10"/>
    </row>
    <row r="1383" spans="11:13" ht="18" x14ac:dyDescent="0.35">
      <c r="K1383" s="11"/>
      <c r="L1383" s="11"/>
      <c r="M1383" s="10"/>
    </row>
    <row r="1384" spans="11:13" ht="18" x14ac:dyDescent="0.35">
      <c r="K1384" s="11"/>
      <c r="L1384" s="11"/>
      <c r="M1384" s="10"/>
    </row>
    <row r="1385" spans="11:13" ht="18" x14ac:dyDescent="0.35">
      <c r="K1385" s="11"/>
      <c r="L1385" s="11"/>
      <c r="M1385" s="10"/>
    </row>
    <row r="1386" spans="11:13" ht="18" x14ac:dyDescent="0.35">
      <c r="K1386" s="11"/>
      <c r="L1386" s="11"/>
      <c r="M1386" s="10"/>
    </row>
    <row r="1387" spans="11:13" ht="18" x14ac:dyDescent="0.35">
      <c r="K1387" s="11"/>
      <c r="L1387" s="11"/>
      <c r="M1387" s="10"/>
    </row>
    <row r="1388" spans="11:13" ht="18" x14ac:dyDescent="0.35">
      <c r="K1388" s="11"/>
      <c r="L1388" s="11"/>
      <c r="M1388" s="10"/>
    </row>
    <row r="1389" spans="11:13" ht="18" x14ac:dyDescent="0.35">
      <c r="K1389" s="11"/>
      <c r="L1389" s="11"/>
      <c r="M1389" s="10"/>
    </row>
    <row r="1390" spans="11:13" ht="18" x14ac:dyDescent="0.35">
      <c r="K1390" s="11"/>
      <c r="L1390" s="11"/>
      <c r="M1390" s="10"/>
    </row>
    <row r="1391" spans="11:13" ht="18" x14ac:dyDescent="0.35">
      <c r="K1391" s="11"/>
      <c r="L1391" s="11"/>
      <c r="M1391" s="10"/>
    </row>
    <row r="1392" spans="11:13" ht="18" x14ac:dyDescent="0.35">
      <c r="K1392" s="11"/>
      <c r="L1392" s="11"/>
      <c r="M1392" s="10"/>
    </row>
    <row r="1393" spans="11:13" ht="18" x14ac:dyDescent="0.35">
      <c r="K1393" s="11"/>
      <c r="L1393" s="11"/>
      <c r="M1393" s="10"/>
    </row>
    <row r="1394" spans="11:13" ht="18" x14ac:dyDescent="0.35">
      <c r="K1394" s="11"/>
      <c r="L1394" s="11"/>
      <c r="M1394" s="10"/>
    </row>
    <row r="1395" spans="11:13" ht="18" x14ac:dyDescent="0.35">
      <c r="K1395" s="11"/>
      <c r="L1395" s="11"/>
      <c r="M1395" s="10"/>
    </row>
    <row r="1396" spans="11:13" ht="18" x14ac:dyDescent="0.35">
      <c r="K1396" s="11"/>
      <c r="L1396" s="11"/>
      <c r="M1396" s="10"/>
    </row>
    <row r="1397" spans="11:13" ht="18" x14ac:dyDescent="0.35">
      <c r="K1397" s="11"/>
      <c r="L1397" s="11"/>
      <c r="M1397" s="10"/>
    </row>
    <row r="1398" spans="11:13" ht="18" x14ac:dyDescent="0.35">
      <c r="K1398" s="11"/>
      <c r="L1398" s="11"/>
      <c r="M1398" s="10"/>
    </row>
    <row r="1399" spans="11:13" ht="18" x14ac:dyDescent="0.35">
      <c r="K1399" s="11"/>
      <c r="L1399" s="11"/>
      <c r="M1399" s="10"/>
    </row>
    <row r="1400" spans="11:13" ht="18" x14ac:dyDescent="0.35">
      <c r="K1400" s="11"/>
      <c r="L1400" s="11"/>
      <c r="M1400" s="10"/>
    </row>
    <row r="1401" spans="11:13" ht="18" x14ac:dyDescent="0.35">
      <c r="K1401" s="11"/>
      <c r="L1401" s="11"/>
      <c r="M1401" s="10"/>
    </row>
    <row r="1402" spans="11:13" ht="18" x14ac:dyDescent="0.35">
      <c r="K1402" s="11"/>
      <c r="L1402" s="11"/>
      <c r="M1402" s="10"/>
    </row>
    <row r="1403" spans="11:13" ht="18" x14ac:dyDescent="0.35">
      <c r="K1403" s="11"/>
      <c r="L1403" s="11"/>
      <c r="M1403" s="10"/>
    </row>
    <row r="1404" spans="11:13" ht="18" x14ac:dyDescent="0.35">
      <c r="K1404" s="11"/>
      <c r="L1404" s="11"/>
      <c r="M1404" s="10"/>
    </row>
    <row r="1405" spans="11:13" ht="18" x14ac:dyDescent="0.35">
      <c r="K1405" s="11"/>
      <c r="L1405" s="11"/>
      <c r="M1405" s="10"/>
    </row>
    <row r="1406" spans="11:13" ht="18" x14ac:dyDescent="0.35">
      <c r="K1406" s="11"/>
      <c r="L1406" s="11"/>
      <c r="M1406" s="10"/>
    </row>
    <row r="1407" spans="11:13" ht="18" x14ac:dyDescent="0.35">
      <c r="K1407" s="11"/>
      <c r="L1407" s="11"/>
      <c r="M1407" s="10"/>
    </row>
    <row r="1408" spans="11:13" ht="18" x14ac:dyDescent="0.35">
      <c r="K1408" s="11"/>
      <c r="L1408" s="11"/>
      <c r="M1408" s="10"/>
    </row>
    <row r="1409" spans="11:13" ht="18" x14ac:dyDescent="0.35">
      <c r="K1409" s="11"/>
      <c r="L1409" s="11"/>
      <c r="M1409" s="10"/>
    </row>
    <row r="1410" spans="11:13" ht="18" x14ac:dyDescent="0.35">
      <c r="K1410" s="11"/>
      <c r="L1410" s="11"/>
      <c r="M1410" s="10"/>
    </row>
    <row r="1411" spans="11:13" ht="18" x14ac:dyDescent="0.35">
      <c r="K1411" s="11"/>
      <c r="L1411" s="11"/>
      <c r="M1411" s="10"/>
    </row>
    <row r="1412" spans="11:13" ht="18" x14ac:dyDescent="0.35">
      <c r="K1412" s="11"/>
      <c r="L1412" s="11"/>
      <c r="M1412" s="10"/>
    </row>
    <row r="1413" spans="11:13" ht="18" x14ac:dyDescent="0.35">
      <c r="K1413" s="11"/>
      <c r="L1413" s="11"/>
      <c r="M1413" s="10"/>
    </row>
    <row r="1414" spans="11:13" ht="18" x14ac:dyDescent="0.35">
      <c r="K1414" s="11"/>
      <c r="L1414" s="11"/>
      <c r="M1414" s="10"/>
    </row>
    <row r="1415" spans="11:13" ht="18" x14ac:dyDescent="0.35">
      <c r="K1415" s="11"/>
      <c r="L1415" s="11"/>
      <c r="M1415" s="10"/>
    </row>
    <row r="1416" spans="11:13" ht="18" x14ac:dyDescent="0.35">
      <c r="K1416" s="11"/>
      <c r="L1416" s="11"/>
      <c r="M1416" s="10"/>
    </row>
    <row r="1417" spans="11:13" ht="18" x14ac:dyDescent="0.35">
      <c r="K1417" s="11"/>
      <c r="L1417" s="11"/>
      <c r="M1417" s="10"/>
    </row>
    <row r="1418" spans="11:13" ht="18" x14ac:dyDescent="0.35">
      <c r="K1418" s="11"/>
      <c r="L1418" s="11"/>
      <c r="M1418" s="10"/>
    </row>
    <row r="1419" spans="11:13" ht="18" x14ac:dyDescent="0.35">
      <c r="K1419" s="11"/>
      <c r="L1419" s="11"/>
      <c r="M1419" s="10"/>
    </row>
    <row r="1420" spans="11:13" ht="18" x14ac:dyDescent="0.35">
      <c r="K1420" s="11"/>
      <c r="L1420" s="11"/>
      <c r="M1420" s="10"/>
    </row>
    <row r="1421" spans="11:13" ht="18" x14ac:dyDescent="0.35">
      <c r="K1421" s="11"/>
      <c r="L1421" s="11"/>
      <c r="M1421" s="10"/>
    </row>
    <row r="1422" spans="11:13" ht="18" x14ac:dyDescent="0.35">
      <c r="K1422" s="11"/>
      <c r="L1422" s="11"/>
      <c r="M1422" s="10"/>
    </row>
    <row r="1423" spans="11:13" ht="18" x14ac:dyDescent="0.35">
      <c r="K1423" s="11"/>
      <c r="L1423" s="11"/>
      <c r="M1423" s="10"/>
    </row>
    <row r="1424" spans="11:13" ht="18" x14ac:dyDescent="0.35">
      <c r="K1424" s="11"/>
      <c r="L1424" s="11"/>
      <c r="M1424" s="10"/>
    </row>
    <row r="1425" spans="11:13" ht="18" x14ac:dyDescent="0.35">
      <c r="K1425" s="11"/>
      <c r="L1425" s="11"/>
      <c r="M1425" s="10"/>
    </row>
    <row r="1426" spans="11:13" ht="18" x14ac:dyDescent="0.35">
      <c r="K1426" s="11"/>
      <c r="L1426" s="11"/>
      <c r="M1426" s="10"/>
    </row>
    <row r="1427" spans="11:13" ht="18" x14ac:dyDescent="0.35">
      <c r="K1427" s="11"/>
      <c r="L1427" s="11"/>
      <c r="M1427" s="10"/>
    </row>
    <row r="1428" spans="11:13" ht="18" x14ac:dyDescent="0.35">
      <c r="K1428" s="11"/>
      <c r="L1428" s="11"/>
      <c r="M1428" s="10"/>
    </row>
    <row r="1429" spans="11:13" ht="18" x14ac:dyDescent="0.35">
      <c r="K1429" s="11"/>
      <c r="L1429" s="11"/>
      <c r="M1429" s="10"/>
    </row>
    <row r="1430" spans="11:13" ht="18" x14ac:dyDescent="0.35">
      <c r="K1430" s="11"/>
      <c r="L1430" s="11"/>
      <c r="M1430" s="10"/>
    </row>
    <row r="1431" spans="11:13" ht="18" x14ac:dyDescent="0.35">
      <c r="K1431" s="11"/>
      <c r="L1431" s="11"/>
      <c r="M1431" s="10"/>
    </row>
    <row r="1432" spans="11:13" ht="18" x14ac:dyDescent="0.35">
      <c r="K1432" s="11"/>
      <c r="L1432" s="11"/>
      <c r="M1432" s="10"/>
    </row>
    <row r="1433" spans="11:13" ht="18" x14ac:dyDescent="0.35">
      <c r="K1433" s="11"/>
      <c r="L1433" s="11"/>
      <c r="M1433" s="10"/>
    </row>
    <row r="1434" spans="11:13" ht="18" x14ac:dyDescent="0.35">
      <c r="K1434" s="11"/>
      <c r="L1434" s="11"/>
      <c r="M1434" s="10"/>
    </row>
    <row r="1435" spans="11:13" ht="18" x14ac:dyDescent="0.35">
      <c r="K1435" s="11"/>
      <c r="L1435" s="11"/>
      <c r="M1435" s="10"/>
    </row>
    <row r="1436" spans="11:13" ht="18" x14ac:dyDescent="0.35">
      <c r="K1436" s="11"/>
      <c r="L1436" s="11"/>
      <c r="M1436" s="10"/>
    </row>
    <row r="1437" spans="11:13" ht="18" x14ac:dyDescent="0.35">
      <c r="K1437" s="11"/>
      <c r="L1437" s="11"/>
      <c r="M1437" s="10"/>
    </row>
    <row r="1438" spans="11:13" ht="18" x14ac:dyDescent="0.35">
      <c r="K1438" s="11"/>
      <c r="L1438" s="11"/>
      <c r="M1438" s="10"/>
    </row>
    <row r="1439" spans="11:13" ht="18" x14ac:dyDescent="0.35">
      <c r="K1439" s="11"/>
      <c r="L1439" s="11"/>
      <c r="M1439" s="10"/>
    </row>
    <row r="1440" spans="11:13" ht="18" x14ac:dyDescent="0.35">
      <c r="K1440" s="11"/>
      <c r="L1440" s="11"/>
      <c r="M1440" s="10"/>
    </row>
    <row r="1441" spans="11:13" ht="18" x14ac:dyDescent="0.35">
      <c r="K1441" s="11"/>
      <c r="L1441" s="11"/>
      <c r="M1441" s="10"/>
    </row>
    <row r="1442" spans="11:13" ht="18" x14ac:dyDescent="0.35">
      <c r="K1442" s="11"/>
      <c r="L1442" s="11"/>
      <c r="M1442" s="10"/>
    </row>
    <row r="1443" spans="11:13" ht="18" x14ac:dyDescent="0.35">
      <c r="K1443" s="11"/>
      <c r="L1443" s="11"/>
      <c r="M1443" s="10"/>
    </row>
    <row r="1444" spans="11:13" ht="18" x14ac:dyDescent="0.35">
      <c r="K1444" s="11"/>
      <c r="L1444" s="11"/>
      <c r="M1444" s="10"/>
    </row>
    <row r="1445" spans="11:13" ht="18" x14ac:dyDescent="0.35">
      <c r="K1445" s="11"/>
      <c r="L1445" s="11"/>
      <c r="M1445" s="10"/>
    </row>
    <row r="1446" spans="11:13" ht="18" x14ac:dyDescent="0.35">
      <c r="K1446" s="11"/>
      <c r="L1446" s="11"/>
      <c r="M1446" s="10"/>
    </row>
    <row r="1447" spans="11:13" ht="18" x14ac:dyDescent="0.35">
      <c r="K1447" s="11"/>
      <c r="L1447" s="11"/>
      <c r="M1447" s="10"/>
    </row>
    <row r="1448" spans="11:13" ht="18" x14ac:dyDescent="0.35">
      <c r="K1448" s="11"/>
      <c r="L1448" s="11"/>
      <c r="M1448" s="10"/>
    </row>
    <row r="1449" spans="11:13" ht="18" x14ac:dyDescent="0.35">
      <c r="K1449" s="11"/>
      <c r="L1449" s="11"/>
      <c r="M1449" s="10"/>
    </row>
    <row r="1450" spans="11:13" ht="18" x14ac:dyDescent="0.35">
      <c r="K1450" s="11"/>
      <c r="L1450" s="11"/>
      <c r="M1450" s="10"/>
    </row>
    <row r="1451" spans="11:13" ht="18" x14ac:dyDescent="0.35">
      <c r="K1451" s="11"/>
      <c r="L1451" s="11"/>
      <c r="M1451" s="10"/>
    </row>
    <row r="1452" spans="11:13" ht="18" x14ac:dyDescent="0.35">
      <c r="K1452" s="11"/>
      <c r="L1452" s="11"/>
      <c r="M1452" s="10"/>
    </row>
    <row r="1453" spans="11:13" ht="18" x14ac:dyDescent="0.35">
      <c r="K1453" s="11"/>
      <c r="L1453" s="11"/>
      <c r="M1453" s="10"/>
    </row>
    <row r="1454" spans="11:13" ht="18" x14ac:dyDescent="0.35">
      <c r="K1454" s="11"/>
      <c r="L1454" s="11"/>
      <c r="M1454" s="10"/>
    </row>
    <row r="1455" spans="11:13" ht="18" x14ac:dyDescent="0.35">
      <c r="K1455" s="11"/>
      <c r="L1455" s="11"/>
      <c r="M1455" s="10"/>
    </row>
    <row r="1456" spans="11:13" ht="18" x14ac:dyDescent="0.35">
      <c r="K1456" s="11"/>
      <c r="L1456" s="11"/>
      <c r="M1456" s="10"/>
    </row>
    <row r="1457" spans="11:13" ht="18" x14ac:dyDescent="0.35">
      <c r="K1457" s="11"/>
      <c r="L1457" s="11"/>
      <c r="M1457" s="10"/>
    </row>
    <row r="1458" spans="11:13" ht="18" x14ac:dyDescent="0.35">
      <c r="K1458" s="11"/>
      <c r="L1458" s="11"/>
      <c r="M1458" s="10"/>
    </row>
    <row r="1459" spans="11:13" ht="18" x14ac:dyDescent="0.35">
      <c r="K1459" s="11"/>
      <c r="L1459" s="11"/>
      <c r="M1459" s="10"/>
    </row>
    <row r="1460" spans="11:13" ht="18" x14ac:dyDescent="0.35">
      <c r="K1460" s="11"/>
      <c r="L1460" s="11"/>
      <c r="M1460" s="10"/>
    </row>
    <row r="1461" spans="11:13" ht="18" x14ac:dyDescent="0.35">
      <c r="K1461" s="11"/>
      <c r="L1461" s="11"/>
      <c r="M1461" s="10"/>
    </row>
    <row r="1462" spans="11:13" ht="18" x14ac:dyDescent="0.35">
      <c r="K1462" s="11"/>
      <c r="L1462" s="11"/>
      <c r="M1462" s="10"/>
    </row>
    <row r="1463" spans="11:13" ht="18" x14ac:dyDescent="0.35">
      <c r="K1463" s="11"/>
      <c r="L1463" s="11"/>
      <c r="M1463" s="10"/>
    </row>
    <row r="1464" spans="11:13" ht="18" x14ac:dyDescent="0.35">
      <c r="K1464" s="11"/>
      <c r="L1464" s="11"/>
      <c r="M1464" s="10"/>
    </row>
    <row r="1465" spans="11:13" ht="18" x14ac:dyDescent="0.35">
      <c r="K1465" s="11"/>
      <c r="L1465" s="11"/>
      <c r="M1465" s="10"/>
    </row>
    <row r="1466" spans="11:13" ht="18" x14ac:dyDescent="0.35">
      <c r="K1466" s="11"/>
      <c r="L1466" s="11"/>
      <c r="M1466" s="10"/>
    </row>
    <row r="1467" spans="11:13" ht="18" x14ac:dyDescent="0.35">
      <c r="K1467" s="11"/>
      <c r="L1467" s="11"/>
      <c r="M1467" s="10"/>
    </row>
    <row r="1468" spans="11:13" ht="18" x14ac:dyDescent="0.35">
      <c r="K1468" s="11"/>
      <c r="L1468" s="11"/>
      <c r="M1468" s="10"/>
    </row>
    <row r="1469" spans="11:13" ht="18" x14ac:dyDescent="0.35">
      <c r="K1469" s="11"/>
      <c r="L1469" s="11"/>
      <c r="M1469" s="10"/>
    </row>
    <row r="1470" spans="11:13" ht="18" x14ac:dyDescent="0.35">
      <c r="K1470" s="11"/>
      <c r="L1470" s="11"/>
      <c r="M1470" s="10"/>
    </row>
    <row r="1471" spans="11:13" ht="18" x14ac:dyDescent="0.35">
      <c r="K1471" s="11"/>
      <c r="L1471" s="11"/>
      <c r="M1471" s="10"/>
    </row>
    <row r="1472" spans="11:13" ht="18" x14ac:dyDescent="0.35">
      <c r="K1472" s="11"/>
      <c r="L1472" s="11"/>
      <c r="M1472" s="10"/>
    </row>
    <row r="1473" spans="11:13" ht="18" x14ac:dyDescent="0.35">
      <c r="K1473" s="11"/>
      <c r="L1473" s="11"/>
      <c r="M1473" s="10"/>
    </row>
    <row r="1474" spans="11:13" ht="18" x14ac:dyDescent="0.35">
      <c r="K1474" s="11"/>
      <c r="L1474" s="11"/>
      <c r="M1474" s="10"/>
    </row>
    <row r="1475" spans="11:13" ht="18" x14ac:dyDescent="0.35">
      <c r="K1475" s="11"/>
      <c r="L1475" s="11"/>
      <c r="M1475" s="10"/>
    </row>
    <row r="1476" spans="11:13" ht="18" x14ac:dyDescent="0.35">
      <c r="K1476" s="11"/>
      <c r="L1476" s="11"/>
      <c r="M1476" s="10"/>
    </row>
    <row r="1477" spans="11:13" ht="18" x14ac:dyDescent="0.35">
      <c r="K1477" s="11"/>
      <c r="L1477" s="11"/>
      <c r="M1477" s="10"/>
    </row>
    <row r="1478" spans="11:13" ht="18" x14ac:dyDescent="0.35">
      <c r="K1478" s="11"/>
      <c r="L1478" s="11"/>
      <c r="M1478" s="10"/>
    </row>
    <row r="1479" spans="11:13" ht="18" x14ac:dyDescent="0.35">
      <c r="K1479" s="11"/>
      <c r="L1479" s="11"/>
      <c r="M1479" s="10"/>
    </row>
    <row r="1480" spans="11:13" ht="18" x14ac:dyDescent="0.35">
      <c r="K1480" s="11"/>
      <c r="L1480" s="11"/>
      <c r="M1480" s="10"/>
    </row>
    <row r="1481" spans="11:13" ht="18" x14ac:dyDescent="0.35">
      <c r="K1481" s="11"/>
      <c r="L1481" s="11"/>
      <c r="M1481" s="10"/>
    </row>
    <row r="1482" spans="11:13" ht="18" x14ac:dyDescent="0.35">
      <c r="K1482" s="11"/>
      <c r="L1482" s="11"/>
      <c r="M1482" s="10"/>
    </row>
    <row r="1483" spans="11:13" ht="18" x14ac:dyDescent="0.35">
      <c r="K1483" s="11"/>
      <c r="L1483" s="11"/>
      <c r="M1483" s="10"/>
    </row>
    <row r="1484" spans="11:13" ht="18" x14ac:dyDescent="0.35">
      <c r="K1484" s="11"/>
      <c r="L1484" s="11"/>
      <c r="M1484" s="10"/>
    </row>
    <row r="1485" spans="11:13" ht="18" x14ac:dyDescent="0.35">
      <c r="K1485" s="11"/>
      <c r="L1485" s="11"/>
      <c r="M1485" s="10"/>
    </row>
    <row r="1486" spans="11:13" ht="18" x14ac:dyDescent="0.35">
      <c r="K1486" s="11"/>
      <c r="L1486" s="11"/>
      <c r="M1486" s="10"/>
    </row>
    <row r="1487" spans="11:13" ht="18" x14ac:dyDescent="0.35">
      <c r="K1487" s="11"/>
      <c r="L1487" s="11"/>
      <c r="M1487" s="10"/>
    </row>
    <row r="1488" spans="11:13" ht="18" x14ac:dyDescent="0.35">
      <c r="K1488" s="11"/>
      <c r="L1488" s="11"/>
      <c r="M1488" s="10"/>
    </row>
    <row r="1489" spans="11:13" ht="18" x14ac:dyDescent="0.35">
      <c r="K1489" s="11"/>
      <c r="L1489" s="11"/>
      <c r="M1489" s="10"/>
    </row>
    <row r="1490" spans="11:13" ht="18" x14ac:dyDescent="0.35">
      <c r="K1490" s="11"/>
      <c r="L1490" s="11"/>
      <c r="M1490" s="10"/>
    </row>
    <row r="1491" spans="11:13" ht="18" x14ac:dyDescent="0.35">
      <c r="K1491" s="11"/>
      <c r="L1491" s="11"/>
      <c r="M1491" s="10"/>
    </row>
    <row r="1492" spans="11:13" ht="18" x14ac:dyDescent="0.35">
      <c r="K1492" s="11"/>
      <c r="L1492" s="11"/>
      <c r="M1492" s="10"/>
    </row>
    <row r="1493" spans="11:13" ht="18" x14ac:dyDescent="0.35">
      <c r="K1493" s="11"/>
      <c r="L1493" s="11"/>
      <c r="M1493" s="10"/>
    </row>
    <row r="1494" spans="11:13" ht="18" x14ac:dyDescent="0.35">
      <c r="K1494" s="11"/>
      <c r="L1494" s="11"/>
      <c r="M1494" s="10"/>
    </row>
    <row r="1495" spans="11:13" ht="18" x14ac:dyDescent="0.35">
      <c r="K1495" s="11"/>
      <c r="L1495" s="11"/>
      <c r="M1495" s="10"/>
    </row>
    <row r="1496" spans="11:13" ht="18" x14ac:dyDescent="0.35">
      <c r="K1496" s="11"/>
      <c r="L1496" s="11"/>
      <c r="M1496" s="10"/>
    </row>
    <row r="1497" spans="11:13" ht="18" x14ac:dyDescent="0.35">
      <c r="K1497" s="11"/>
      <c r="L1497" s="11"/>
      <c r="M1497" s="10"/>
    </row>
    <row r="1498" spans="11:13" ht="18" x14ac:dyDescent="0.35">
      <c r="K1498" s="11"/>
      <c r="L1498" s="11"/>
      <c r="M1498" s="10"/>
    </row>
    <row r="1499" spans="11:13" ht="18" x14ac:dyDescent="0.35">
      <c r="K1499" s="11"/>
      <c r="L1499" s="11"/>
      <c r="M1499" s="10"/>
    </row>
    <row r="1500" spans="11:13" ht="18" x14ac:dyDescent="0.35">
      <c r="K1500" s="11"/>
      <c r="L1500" s="11"/>
      <c r="M1500" s="10"/>
    </row>
    <row r="1501" spans="11:13" ht="18" x14ac:dyDescent="0.35">
      <c r="K1501" s="11"/>
      <c r="L1501" s="11"/>
      <c r="M1501" s="10"/>
    </row>
    <row r="1502" spans="11:13" ht="18" x14ac:dyDescent="0.35">
      <c r="K1502" s="11"/>
      <c r="L1502" s="11"/>
      <c r="M1502" s="10"/>
    </row>
    <row r="1503" spans="11:13" ht="18" x14ac:dyDescent="0.35">
      <c r="K1503" s="11"/>
      <c r="L1503" s="11"/>
      <c r="M1503" s="10"/>
    </row>
    <row r="1504" spans="11:13" ht="18" x14ac:dyDescent="0.35">
      <c r="K1504" s="11"/>
      <c r="L1504" s="11"/>
      <c r="M1504" s="10"/>
    </row>
    <row r="1505" spans="11:13" ht="18" x14ac:dyDescent="0.35">
      <c r="K1505" s="11"/>
      <c r="L1505" s="11"/>
      <c r="M1505" s="10"/>
    </row>
    <row r="1506" spans="11:13" ht="18" x14ac:dyDescent="0.35">
      <c r="K1506" s="11"/>
      <c r="L1506" s="11"/>
      <c r="M1506" s="10"/>
    </row>
    <row r="1507" spans="11:13" ht="18" x14ac:dyDescent="0.35">
      <c r="K1507" s="11"/>
      <c r="L1507" s="11"/>
      <c r="M1507" s="10"/>
    </row>
    <row r="1508" spans="11:13" ht="18" x14ac:dyDescent="0.35">
      <c r="K1508" s="11"/>
      <c r="L1508" s="11"/>
      <c r="M1508" s="10"/>
    </row>
    <row r="1509" spans="11:13" ht="18" x14ac:dyDescent="0.35">
      <c r="K1509" s="11"/>
      <c r="L1509" s="11"/>
      <c r="M1509" s="10"/>
    </row>
    <row r="1510" spans="11:13" ht="18" x14ac:dyDescent="0.35">
      <c r="K1510" s="11"/>
      <c r="L1510" s="11"/>
      <c r="M1510" s="10"/>
    </row>
    <row r="1511" spans="11:13" ht="18" x14ac:dyDescent="0.35">
      <c r="K1511" s="11"/>
      <c r="L1511" s="11"/>
      <c r="M1511" s="10"/>
    </row>
    <row r="1512" spans="11:13" ht="18" x14ac:dyDescent="0.35">
      <c r="K1512" s="11"/>
      <c r="L1512" s="11"/>
      <c r="M1512" s="10"/>
    </row>
    <row r="1513" spans="11:13" ht="18" x14ac:dyDescent="0.35">
      <c r="K1513" s="11"/>
      <c r="L1513" s="11"/>
      <c r="M1513" s="10"/>
    </row>
    <row r="1514" spans="11:13" ht="18" x14ac:dyDescent="0.35">
      <c r="K1514" s="11"/>
      <c r="L1514" s="11"/>
      <c r="M1514" s="10"/>
    </row>
    <row r="1515" spans="11:13" ht="18" x14ac:dyDescent="0.35">
      <c r="K1515" s="11"/>
      <c r="L1515" s="11"/>
      <c r="M1515" s="10"/>
    </row>
    <row r="1516" spans="11:13" ht="18" x14ac:dyDescent="0.35">
      <c r="K1516" s="11"/>
      <c r="L1516" s="11"/>
      <c r="M1516" s="10"/>
    </row>
    <row r="1517" spans="11:13" ht="18" x14ac:dyDescent="0.35">
      <c r="K1517" s="11"/>
      <c r="L1517" s="11"/>
      <c r="M1517" s="10"/>
    </row>
    <row r="1518" spans="11:13" ht="18" x14ac:dyDescent="0.35">
      <c r="K1518" s="11"/>
      <c r="L1518" s="11"/>
      <c r="M1518" s="10"/>
    </row>
    <row r="1519" spans="11:13" ht="18" x14ac:dyDescent="0.35">
      <c r="K1519" s="11"/>
      <c r="L1519" s="11"/>
      <c r="M1519" s="10"/>
    </row>
    <row r="1520" spans="11:13" ht="18" x14ac:dyDescent="0.35">
      <c r="K1520" s="11"/>
      <c r="L1520" s="11"/>
      <c r="M1520" s="10"/>
    </row>
    <row r="1521" spans="11:13" ht="18" x14ac:dyDescent="0.35">
      <c r="K1521" s="11"/>
      <c r="L1521" s="11"/>
      <c r="M1521" s="10"/>
    </row>
    <row r="1522" spans="11:13" ht="18" x14ac:dyDescent="0.35">
      <c r="K1522" s="11"/>
      <c r="L1522" s="11"/>
      <c r="M1522" s="10"/>
    </row>
    <row r="1523" spans="11:13" ht="18" x14ac:dyDescent="0.35">
      <c r="K1523" s="11"/>
      <c r="L1523" s="11"/>
      <c r="M1523" s="10"/>
    </row>
    <row r="1524" spans="11:13" ht="18" x14ac:dyDescent="0.35">
      <c r="K1524" s="11"/>
      <c r="L1524" s="11"/>
      <c r="M1524" s="10"/>
    </row>
    <row r="1525" spans="11:13" ht="18" x14ac:dyDescent="0.35">
      <c r="K1525" s="11"/>
      <c r="L1525" s="11"/>
      <c r="M1525" s="10"/>
    </row>
    <row r="1526" spans="11:13" ht="18" x14ac:dyDescent="0.35">
      <c r="K1526" s="11"/>
      <c r="L1526" s="11"/>
      <c r="M1526" s="10"/>
    </row>
    <row r="1527" spans="11:13" ht="18" x14ac:dyDescent="0.35">
      <c r="K1527" s="11"/>
      <c r="L1527" s="11"/>
      <c r="M1527" s="10"/>
    </row>
    <row r="1528" spans="11:13" ht="18" x14ac:dyDescent="0.35">
      <c r="K1528" s="11"/>
      <c r="L1528" s="11"/>
      <c r="M1528" s="10"/>
    </row>
    <row r="1529" spans="11:13" ht="18" x14ac:dyDescent="0.35">
      <c r="K1529" s="11"/>
      <c r="L1529" s="11"/>
      <c r="M1529" s="10"/>
    </row>
    <row r="1530" spans="11:13" ht="18" x14ac:dyDescent="0.35">
      <c r="K1530" s="11"/>
      <c r="L1530" s="11"/>
      <c r="M1530" s="10"/>
    </row>
    <row r="1531" spans="11:13" ht="18" x14ac:dyDescent="0.35">
      <c r="K1531" s="11"/>
      <c r="L1531" s="11"/>
      <c r="M1531" s="10"/>
    </row>
    <row r="1532" spans="11:13" ht="18" x14ac:dyDescent="0.35">
      <c r="K1532" s="11"/>
      <c r="L1532" s="11"/>
      <c r="M1532" s="10"/>
    </row>
    <row r="1533" spans="11:13" ht="18" x14ac:dyDescent="0.35">
      <c r="K1533" s="11"/>
      <c r="L1533" s="11"/>
      <c r="M1533" s="10"/>
    </row>
    <row r="1534" spans="11:13" ht="18" x14ac:dyDescent="0.35">
      <c r="K1534" s="11"/>
      <c r="L1534" s="11"/>
      <c r="M1534" s="10"/>
    </row>
    <row r="1535" spans="11:13" ht="18" x14ac:dyDescent="0.35">
      <c r="K1535" s="11"/>
      <c r="L1535" s="11"/>
      <c r="M1535" s="10"/>
    </row>
    <row r="1536" spans="11:13" ht="18" x14ac:dyDescent="0.35">
      <c r="K1536" s="11"/>
      <c r="L1536" s="11"/>
      <c r="M1536" s="10"/>
    </row>
    <row r="1537" spans="11:13" ht="18" x14ac:dyDescent="0.35">
      <c r="K1537" s="11"/>
      <c r="L1537" s="11"/>
      <c r="M1537" s="10"/>
    </row>
    <row r="1538" spans="11:13" ht="18" x14ac:dyDescent="0.35">
      <c r="K1538" s="11"/>
      <c r="L1538" s="11"/>
      <c r="M1538" s="10"/>
    </row>
    <row r="1539" spans="11:13" ht="18" x14ac:dyDescent="0.35">
      <c r="K1539" s="11"/>
      <c r="L1539" s="11"/>
      <c r="M1539" s="10"/>
    </row>
    <row r="1540" spans="11:13" ht="18" x14ac:dyDescent="0.35">
      <c r="K1540" s="11"/>
      <c r="L1540" s="11"/>
      <c r="M1540" s="10"/>
    </row>
    <row r="1541" spans="11:13" ht="18" x14ac:dyDescent="0.35">
      <c r="K1541" s="11"/>
      <c r="L1541" s="11"/>
      <c r="M1541" s="10"/>
    </row>
    <row r="1542" spans="11:13" ht="18" x14ac:dyDescent="0.35">
      <c r="K1542" s="11"/>
      <c r="L1542" s="11"/>
      <c r="M1542" s="10"/>
    </row>
    <row r="1543" spans="11:13" ht="18" x14ac:dyDescent="0.35">
      <c r="K1543" s="11"/>
      <c r="L1543" s="11"/>
      <c r="M1543" s="10"/>
    </row>
    <row r="1544" spans="11:13" ht="18" x14ac:dyDescent="0.35">
      <c r="K1544" s="11"/>
      <c r="L1544" s="11"/>
      <c r="M1544" s="10"/>
    </row>
    <row r="1545" spans="11:13" ht="18" x14ac:dyDescent="0.35">
      <c r="K1545" s="11"/>
      <c r="L1545" s="11"/>
      <c r="M1545" s="10"/>
    </row>
    <row r="1546" spans="11:13" ht="18" x14ac:dyDescent="0.35">
      <c r="K1546" s="11"/>
      <c r="L1546" s="11"/>
      <c r="M1546" s="10"/>
    </row>
    <row r="1547" spans="11:13" ht="18" x14ac:dyDescent="0.35">
      <c r="K1547" s="11"/>
      <c r="L1547" s="11"/>
      <c r="M1547" s="10"/>
    </row>
    <row r="1548" spans="11:13" ht="18" x14ac:dyDescent="0.35">
      <c r="K1548" s="11"/>
      <c r="L1548" s="11"/>
      <c r="M1548" s="10"/>
    </row>
    <row r="1549" spans="11:13" ht="18" x14ac:dyDescent="0.35">
      <c r="K1549" s="11"/>
      <c r="L1549" s="11"/>
      <c r="M1549" s="10"/>
    </row>
    <row r="1550" spans="11:13" ht="18" x14ac:dyDescent="0.35">
      <c r="K1550" s="11"/>
      <c r="L1550" s="11"/>
      <c r="M1550" s="10"/>
    </row>
    <row r="1551" spans="11:13" ht="18" x14ac:dyDescent="0.35">
      <c r="K1551" s="11"/>
      <c r="L1551" s="11"/>
      <c r="M1551" s="10"/>
    </row>
    <row r="1552" spans="11:13" ht="18" x14ac:dyDescent="0.35">
      <c r="K1552" s="11"/>
      <c r="L1552" s="11"/>
      <c r="M1552" s="10"/>
    </row>
    <row r="1553" spans="11:13" ht="18" x14ac:dyDescent="0.35">
      <c r="K1553" s="11"/>
      <c r="L1553" s="11"/>
      <c r="M1553" s="10"/>
    </row>
    <row r="1554" spans="11:13" ht="18" x14ac:dyDescent="0.35">
      <c r="K1554" s="11"/>
      <c r="L1554" s="11"/>
      <c r="M1554" s="10"/>
    </row>
    <row r="1555" spans="11:13" ht="18" x14ac:dyDescent="0.35">
      <c r="K1555" s="11"/>
      <c r="L1555" s="11"/>
      <c r="M1555" s="10"/>
    </row>
    <row r="1556" spans="11:13" ht="18" x14ac:dyDescent="0.35">
      <c r="K1556" s="11"/>
      <c r="L1556" s="11"/>
      <c r="M1556" s="10"/>
    </row>
    <row r="1557" spans="11:13" ht="18" x14ac:dyDescent="0.35">
      <c r="K1557" s="11"/>
      <c r="L1557" s="11"/>
      <c r="M1557" s="10"/>
    </row>
    <row r="1558" spans="11:13" ht="18" x14ac:dyDescent="0.35">
      <c r="K1558" s="11"/>
      <c r="L1558" s="11"/>
      <c r="M1558" s="10"/>
    </row>
    <row r="1559" spans="11:13" ht="18" x14ac:dyDescent="0.35">
      <c r="K1559" s="11"/>
      <c r="L1559" s="11"/>
      <c r="M1559" s="10"/>
    </row>
    <row r="1560" spans="11:13" ht="18" x14ac:dyDescent="0.35">
      <c r="K1560" s="11"/>
      <c r="L1560" s="11"/>
      <c r="M1560" s="10"/>
    </row>
    <row r="1561" spans="11:13" ht="18" x14ac:dyDescent="0.35">
      <c r="K1561" s="11"/>
      <c r="L1561" s="11"/>
      <c r="M1561" s="10"/>
    </row>
    <row r="1562" spans="11:13" ht="18" x14ac:dyDescent="0.35">
      <c r="K1562" s="11"/>
      <c r="L1562" s="11"/>
      <c r="M1562" s="10"/>
    </row>
    <row r="1563" spans="11:13" ht="18" x14ac:dyDescent="0.35">
      <c r="K1563" s="11"/>
      <c r="L1563" s="11"/>
      <c r="M1563" s="10"/>
    </row>
    <row r="1564" spans="11:13" ht="18" x14ac:dyDescent="0.35">
      <c r="K1564" s="11"/>
      <c r="L1564" s="11"/>
      <c r="M1564" s="10"/>
    </row>
    <row r="1565" spans="11:13" ht="18" x14ac:dyDescent="0.35">
      <c r="K1565" s="11"/>
      <c r="L1565" s="11"/>
      <c r="M1565" s="10"/>
    </row>
    <row r="1566" spans="11:13" ht="18" x14ac:dyDescent="0.35">
      <c r="K1566" s="11"/>
      <c r="L1566" s="11"/>
      <c r="M1566" s="10"/>
    </row>
    <row r="1567" spans="11:13" ht="18" x14ac:dyDescent="0.35">
      <c r="K1567" s="11"/>
      <c r="L1567" s="11"/>
      <c r="M1567" s="10"/>
    </row>
    <row r="1568" spans="11:13" ht="18" x14ac:dyDescent="0.35">
      <c r="K1568" s="11"/>
      <c r="L1568" s="11"/>
      <c r="M1568" s="10"/>
    </row>
    <row r="1569" spans="11:13" ht="18" x14ac:dyDescent="0.35">
      <c r="K1569" s="11"/>
      <c r="L1569" s="11"/>
      <c r="M1569" s="10"/>
    </row>
    <row r="1570" spans="11:13" ht="18" x14ac:dyDescent="0.35">
      <c r="K1570" s="11"/>
      <c r="L1570" s="11"/>
      <c r="M1570" s="10"/>
    </row>
    <row r="1571" spans="11:13" ht="18" x14ac:dyDescent="0.35">
      <c r="K1571" s="11"/>
      <c r="L1571" s="11"/>
      <c r="M1571" s="10"/>
    </row>
    <row r="1572" spans="11:13" ht="18" x14ac:dyDescent="0.35">
      <c r="K1572" s="11"/>
      <c r="L1572" s="11"/>
      <c r="M1572" s="10"/>
    </row>
    <row r="1573" spans="11:13" ht="18" x14ac:dyDescent="0.35">
      <c r="K1573" s="11"/>
      <c r="L1573" s="11"/>
      <c r="M1573" s="10"/>
    </row>
    <row r="1574" spans="11:13" ht="18" x14ac:dyDescent="0.35">
      <c r="K1574" s="11"/>
      <c r="L1574" s="11"/>
      <c r="M1574" s="10"/>
    </row>
    <row r="1575" spans="11:13" ht="18" x14ac:dyDescent="0.35">
      <c r="K1575" s="11"/>
      <c r="L1575" s="11"/>
      <c r="M1575" s="10"/>
    </row>
    <row r="1576" spans="11:13" ht="18" x14ac:dyDescent="0.35">
      <c r="K1576" s="11"/>
      <c r="L1576" s="11"/>
      <c r="M1576" s="10"/>
    </row>
    <row r="1577" spans="11:13" ht="18" x14ac:dyDescent="0.35">
      <c r="K1577" s="11"/>
      <c r="L1577" s="11"/>
      <c r="M1577" s="10"/>
    </row>
    <row r="1578" spans="11:13" ht="18" x14ac:dyDescent="0.35">
      <c r="K1578" s="11"/>
      <c r="L1578" s="11"/>
      <c r="M1578" s="10"/>
    </row>
    <row r="1579" spans="11:13" ht="18" x14ac:dyDescent="0.35">
      <c r="K1579" s="11"/>
      <c r="L1579" s="11"/>
      <c r="M1579" s="10"/>
    </row>
    <row r="1580" spans="11:13" ht="18" x14ac:dyDescent="0.35">
      <c r="K1580" s="11"/>
      <c r="L1580" s="11"/>
      <c r="M1580" s="10"/>
    </row>
    <row r="1581" spans="11:13" ht="18" x14ac:dyDescent="0.35">
      <c r="K1581" s="11"/>
      <c r="L1581" s="11"/>
      <c r="M1581" s="10"/>
    </row>
    <row r="1582" spans="11:13" ht="18" x14ac:dyDescent="0.35">
      <c r="K1582" s="11"/>
      <c r="L1582" s="11"/>
      <c r="M1582" s="10"/>
    </row>
    <row r="1583" spans="11:13" ht="18" x14ac:dyDescent="0.35">
      <c r="K1583" s="11"/>
      <c r="L1583" s="11"/>
      <c r="M1583" s="10"/>
    </row>
    <row r="1584" spans="11:13" ht="18" x14ac:dyDescent="0.35">
      <c r="K1584" s="11"/>
      <c r="L1584" s="11"/>
      <c r="M1584" s="10"/>
    </row>
    <row r="1585" spans="11:13" ht="18" x14ac:dyDescent="0.35">
      <c r="K1585" s="11"/>
      <c r="L1585" s="11"/>
      <c r="M1585" s="10"/>
    </row>
    <row r="1586" spans="11:13" ht="18" x14ac:dyDescent="0.35">
      <c r="K1586" s="11"/>
      <c r="L1586" s="11"/>
      <c r="M1586" s="10"/>
    </row>
    <row r="1587" spans="11:13" ht="18" x14ac:dyDescent="0.35">
      <c r="K1587" s="11"/>
      <c r="L1587" s="11"/>
      <c r="M1587" s="10"/>
    </row>
    <row r="1588" spans="11:13" ht="18" x14ac:dyDescent="0.35">
      <c r="K1588" s="11"/>
      <c r="L1588" s="11"/>
      <c r="M1588" s="10"/>
    </row>
    <row r="1589" spans="11:13" ht="18" x14ac:dyDescent="0.35">
      <c r="K1589" s="11"/>
      <c r="L1589" s="11"/>
      <c r="M1589" s="10"/>
    </row>
    <row r="1590" spans="11:13" ht="18" x14ac:dyDescent="0.35">
      <c r="K1590" s="11"/>
      <c r="L1590" s="11"/>
      <c r="M1590" s="10"/>
    </row>
    <row r="1591" spans="11:13" ht="18" x14ac:dyDescent="0.35">
      <c r="K1591" s="11"/>
      <c r="L1591" s="11"/>
      <c r="M1591" s="10"/>
    </row>
    <row r="1592" spans="11:13" ht="18" x14ac:dyDescent="0.35">
      <c r="K1592" s="11"/>
      <c r="L1592" s="11"/>
      <c r="M1592" s="10"/>
    </row>
    <row r="1593" spans="11:13" ht="18" x14ac:dyDescent="0.35">
      <c r="K1593" s="11"/>
      <c r="L1593" s="11"/>
      <c r="M1593" s="10"/>
    </row>
    <row r="1594" spans="11:13" ht="18" x14ac:dyDescent="0.35">
      <c r="K1594" s="11"/>
      <c r="L1594" s="11"/>
      <c r="M1594" s="10"/>
    </row>
    <row r="1595" spans="11:13" ht="18" x14ac:dyDescent="0.35">
      <c r="K1595" s="11"/>
      <c r="L1595" s="11"/>
      <c r="M1595" s="10"/>
    </row>
    <row r="1596" spans="11:13" ht="18" x14ac:dyDescent="0.35">
      <c r="K1596" s="11"/>
      <c r="L1596" s="11"/>
      <c r="M1596" s="10"/>
    </row>
    <row r="1597" spans="11:13" ht="18" x14ac:dyDescent="0.35">
      <c r="K1597" s="11"/>
      <c r="L1597" s="11"/>
      <c r="M1597" s="10"/>
    </row>
    <row r="1598" spans="11:13" ht="18" x14ac:dyDescent="0.35">
      <c r="K1598" s="11"/>
      <c r="L1598" s="11"/>
      <c r="M1598" s="10"/>
    </row>
    <row r="1599" spans="11:13" ht="18" x14ac:dyDescent="0.35">
      <c r="K1599" s="11"/>
      <c r="L1599" s="11"/>
      <c r="M1599" s="10"/>
    </row>
    <row r="1600" spans="11:13" ht="18" x14ac:dyDescent="0.35">
      <c r="K1600" s="11"/>
      <c r="L1600" s="11"/>
      <c r="M1600" s="10"/>
    </row>
    <row r="1601" spans="11:13" ht="18" x14ac:dyDescent="0.35">
      <c r="K1601" s="11"/>
      <c r="L1601" s="11"/>
      <c r="M1601" s="10"/>
    </row>
    <row r="1602" spans="11:13" ht="18" x14ac:dyDescent="0.35">
      <c r="K1602" s="11"/>
      <c r="L1602" s="11"/>
      <c r="M1602" s="10"/>
    </row>
    <row r="1603" spans="11:13" ht="18" x14ac:dyDescent="0.35">
      <c r="K1603" s="11"/>
      <c r="L1603" s="11"/>
      <c r="M1603" s="10"/>
    </row>
    <row r="1604" spans="11:13" ht="18" x14ac:dyDescent="0.35">
      <c r="K1604" s="11"/>
      <c r="L1604" s="11"/>
      <c r="M1604" s="10"/>
    </row>
    <row r="1605" spans="11:13" ht="18" x14ac:dyDescent="0.35">
      <c r="K1605" s="11"/>
      <c r="L1605" s="11"/>
      <c r="M1605" s="10"/>
    </row>
    <row r="1606" spans="11:13" ht="18" x14ac:dyDescent="0.35">
      <c r="K1606" s="11"/>
      <c r="L1606" s="11"/>
      <c r="M1606" s="10"/>
    </row>
    <row r="1607" spans="11:13" ht="18" x14ac:dyDescent="0.35">
      <c r="K1607" s="11"/>
      <c r="L1607" s="11"/>
      <c r="M1607" s="10"/>
    </row>
    <row r="1608" spans="11:13" ht="18" x14ac:dyDescent="0.35">
      <c r="K1608" s="11"/>
      <c r="L1608" s="11"/>
      <c r="M1608" s="10"/>
    </row>
    <row r="1609" spans="11:13" ht="18" x14ac:dyDescent="0.35">
      <c r="K1609" s="11"/>
      <c r="L1609" s="11"/>
      <c r="M1609" s="10"/>
    </row>
    <row r="1610" spans="11:13" ht="18" x14ac:dyDescent="0.35">
      <c r="K1610" s="11"/>
      <c r="L1610" s="11"/>
      <c r="M1610" s="10"/>
    </row>
    <row r="1611" spans="11:13" ht="18" x14ac:dyDescent="0.35">
      <c r="K1611" s="11"/>
      <c r="L1611" s="11"/>
      <c r="M1611" s="10"/>
    </row>
    <row r="1612" spans="11:13" ht="18" x14ac:dyDescent="0.35">
      <c r="K1612" s="11"/>
      <c r="L1612" s="11"/>
      <c r="M1612" s="10"/>
    </row>
    <row r="1613" spans="11:13" ht="18" x14ac:dyDescent="0.35">
      <c r="K1613" s="11"/>
      <c r="L1613" s="11"/>
      <c r="M1613" s="10"/>
    </row>
    <row r="1614" spans="11:13" ht="18" x14ac:dyDescent="0.35">
      <c r="K1614" s="11"/>
      <c r="L1614" s="11"/>
      <c r="M1614" s="10"/>
    </row>
    <row r="1615" spans="11:13" ht="18" x14ac:dyDescent="0.35">
      <c r="K1615" s="11"/>
      <c r="L1615" s="11"/>
      <c r="M1615" s="10"/>
    </row>
    <row r="1616" spans="11:13" ht="18" x14ac:dyDescent="0.35">
      <c r="K1616" s="11"/>
      <c r="L1616" s="11"/>
      <c r="M1616" s="10"/>
    </row>
    <row r="1617" spans="11:13" ht="18" x14ac:dyDescent="0.35">
      <c r="K1617" s="11"/>
      <c r="L1617" s="11"/>
      <c r="M1617" s="10"/>
    </row>
    <row r="1618" spans="11:13" ht="18" x14ac:dyDescent="0.35">
      <c r="K1618" s="11"/>
      <c r="L1618" s="11"/>
      <c r="M1618" s="10"/>
    </row>
    <row r="1619" spans="11:13" ht="18" x14ac:dyDescent="0.35">
      <c r="K1619" s="11"/>
      <c r="L1619" s="11"/>
      <c r="M1619" s="10"/>
    </row>
    <row r="1620" spans="11:13" ht="18" x14ac:dyDescent="0.35">
      <c r="K1620" s="11"/>
      <c r="L1620" s="11"/>
      <c r="M1620" s="10"/>
    </row>
    <row r="1621" spans="11:13" ht="18" x14ac:dyDescent="0.35">
      <c r="K1621" s="11"/>
      <c r="L1621" s="11"/>
      <c r="M1621" s="10"/>
    </row>
    <row r="1622" spans="11:13" ht="18" x14ac:dyDescent="0.35">
      <c r="K1622" s="11"/>
      <c r="L1622" s="11"/>
      <c r="M1622" s="10"/>
    </row>
    <row r="1623" spans="11:13" ht="18" x14ac:dyDescent="0.35">
      <c r="K1623" s="11"/>
      <c r="L1623" s="11"/>
      <c r="M1623" s="10"/>
    </row>
    <row r="1624" spans="11:13" ht="18" x14ac:dyDescent="0.35">
      <c r="K1624" s="11"/>
      <c r="L1624" s="11"/>
      <c r="M1624" s="10"/>
    </row>
    <row r="1625" spans="11:13" ht="18" x14ac:dyDescent="0.35">
      <c r="K1625" s="11"/>
      <c r="L1625" s="11"/>
      <c r="M1625" s="10"/>
    </row>
    <row r="1626" spans="11:13" ht="18" x14ac:dyDescent="0.35">
      <c r="K1626" s="11"/>
      <c r="L1626" s="11"/>
      <c r="M1626" s="10"/>
    </row>
    <row r="1627" spans="11:13" ht="18" x14ac:dyDescent="0.35">
      <c r="K1627" s="11"/>
      <c r="L1627" s="11"/>
      <c r="M1627" s="10"/>
    </row>
    <row r="1628" spans="11:13" ht="18" x14ac:dyDescent="0.35">
      <c r="K1628" s="11"/>
      <c r="L1628" s="11"/>
      <c r="M1628" s="10"/>
    </row>
    <row r="1629" spans="11:13" ht="18" x14ac:dyDescent="0.35">
      <c r="K1629" s="11"/>
      <c r="L1629" s="11"/>
      <c r="M1629" s="10"/>
    </row>
    <row r="1630" spans="11:13" ht="18" x14ac:dyDescent="0.35">
      <c r="K1630" s="11"/>
      <c r="L1630" s="11"/>
      <c r="M1630" s="10"/>
    </row>
    <row r="1631" spans="11:13" ht="18" x14ac:dyDescent="0.35">
      <c r="K1631" s="11"/>
      <c r="L1631" s="11"/>
      <c r="M1631" s="10"/>
    </row>
    <row r="1632" spans="11:13" ht="18" x14ac:dyDescent="0.35">
      <c r="K1632" s="11"/>
      <c r="L1632" s="11"/>
      <c r="M1632" s="10"/>
    </row>
    <row r="1633" spans="11:13" ht="18" x14ac:dyDescent="0.35">
      <c r="K1633" s="11"/>
      <c r="L1633" s="11"/>
      <c r="M1633" s="10"/>
    </row>
    <row r="1634" spans="11:13" ht="18" x14ac:dyDescent="0.35">
      <c r="K1634" s="11"/>
      <c r="L1634" s="11"/>
      <c r="M1634" s="10"/>
    </row>
    <row r="1635" spans="11:13" ht="18" x14ac:dyDescent="0.35">
      <c r="K1635" s="11"/>
      <c r="L1635" s="11"/>
      <c r="M1635" s="10"/>
    </row>
    <row r="1636" spans="11:13" ht="18" x14ac:dyDescent="0.35">
      <c r="K1636" s="11"/>
      <c r="L1636" s="11"/>
      <c r="M1636" s="10"/>
    </row>
    <row r="1637" spans="11:13" ht="18" x14ac:dyDescent="0.35">
      <c r="K1637" s="11"/>
      <c r="L1637" s="11"/>
      <c r="M1637" s="10"/>
    </row>
    <row r="1638" spans="11:13" ht="18" x14ac:dyDescent="0.35">
      <c r="K1638" s="11"/>
      <c r="L1638" s="11"/>
      <c r="M1638" s="10"/>
    </row>
    <row r="1639" spans="11:13" ht="18" x14ac:dyDescent="0.35">
      <c r="K1639" s="11"/>
      <c r="L1639" s="11"/>
      <c r="M1639" s="10"/>
    </row>
    <row r="1640" spans="11:13" ht="18" x14ac:dyDescent="0.35">
      <c r="K1640" s="11"/>
      <c r="L1640" s="11"/>
      <c r="M1640" s="10"/>
    </row>
    <row r="1641" spans="11:13" ht="18" x14ac:dyDescent="0.35">
      <c r="K1641" s="11"/>
      <c r="L1641" s="11"/>
      <c r="M1641" s="10"/>
    </row>
    <row r="1642" spans="11:13" ht="18" x14ac:dyDescent="0.35">
      <c r="K1642" s="11"/>
      <c r="L1642" s="11"/>
      <c r="M1642" s="10"/>
    </row>
    <row r="1643" spans="11:13" ht="18" x14ac:dyDescent="0.35">
      <c r="K1643" s="11"/>
      <c r="L1643" s="11"/>
      <c r="M1643" s="10"/>
    </row>
    <row r="1644" spans="11:13" ht="18" x14ac:dyDescent="0.35">
      <c r="K1644" s="11"/>
      <c r="L1644" s="11"/>
      <c r="M1644" s="10"/>
    </row>
    <row r="1645" spans="11:13" ht="18" x14ac:dyDescent="0.35">
      <c r="K1645" s="11"/>
      <c r="L1645" s="11"/>
      <c r="M1645" s="10"/>
    </row>
    <row r="1646" spans="11:13" ht="18" x14ac:dyDescent="0.35">
      <c r="K1646" s="11"/>
      <c r="L1646" s="11"/>
      <c r="M1646" s="10"/>
    </row>
    <row r="1647" spans="11:13" ht="18" x14ac:dyDescent="0.35">
      <c r="K1647" s="11"/>
      <c r="L1647" s="11"/>
      <c r="M1647" s="10"/>
    </row>
    <row r="1648" spans="11:13" ht="18" x14ac:dyDescent="0.35">
      <c r="K1648" s="11"/>
      <c r="L1648" s="11"/>
      <c r="M1648" s="10"/>
    </row>
    <row r="1649" spans="11:13" ht="18" x14ac:dyDescent="0.35">
      <c r="K1649" s="11"/>
      <c r="L1649" s="11"/>
      <c r="M1649" s="10"/>
    </row>
    <row r="1650" spans="11:13" ht="18" x14ac:dyDescent="0.35">
      <c r="K1650" s="11"/>
      <c r="L1650" s="11"/>
      <c r="M1650" s="10"/>
    </row>
    <row r="1651" spans="11:13" ht="18" x14ac:dyDescent="0.35">
      <c r="K1651" s="11"/>
      <c r="L1651" s="11"/>
      <c r="M1651" s="10"/>
    </row>
    <row r="1652" spans="11:13" ht="18" x14ac:dyDescent="0.35">
      <c r="K1652" s="11"/>
      <c r="L1652" s="11"/>
      <c r="M1652" s="10"/>
    </row>
    <row r="1653" spans="11:13" ht="18" x14ac:dyDescent="0.35">
      <c r="K1653" s="11"/>
      <c r="L1653" s="11"/>
      <c r="M1653" s="10"/>
    </row>
    <row r="1654" spans="11:13" ht="18" x14ac:dyDescent="0.35">
      <c r="K1654" s="11"/>
      <c r="L1654" s="11"/>
      <c r="M1654" s="10"/>
    </row>
    <row r="1655" spans="11:13" ht="18" x14ac:dyDescent="0.35">
      <c r="K1655" s="11"/>
      <c r="L1655" s="11"/>
      <c r="M1655" s="10"/>
    </row>
    <row r="1656" spans="11:13" ht="18" x14ac:dyDescent="0.35">
      <c r="K1656" s="11"/>
      <c r="L1656" s="11"/>
      <c r="M1656" s="10"/>
    </row>
    <row r="1657" spans="11:13" ht="18" x14ac:dyDescent="0.35">
      <c r="K1657" s="11"/>
      <c r="L1657" s="11"/>
      <c r="M1657" s="10"/>
    </row>
    <row r="1658" spans="11:13" ht="18" x14ac:dyDescent="0.35">
      <c r="K1658" s="11"/>
      <c r="L1658" s="11"/>
      <c r="M1658" s="10"/>
    </row>
    <row r="1659" spans="11:13" ht="18" x14ac:dyDescent="0.35">
      <c r="K1659" s="11"/>
      <c r="L1659" s="11"/>
      <c r="M1659" s="10"/>
    </row>
    <row r="1660" spans="11:13" ht="18" x14ac:dyDescent="0.35">
      <c r="K1660" s="11"/>
      <c r="L1660" s="11"/>
      <c r="M1660" s="10"/>
    </row>
    <row r="1661" spans="11:13" ht="18" x14ac:dyDescent="0.35">
      <c r="K1661" s="11"/>
      <c r="L1661" s="11"/>
      <c r="M1661" s="10"/>
    </row>
    <row r="1662" spans="11:13" ht="18" x14ac:dyDescent="0.35">
      <c r="K1662" s="11"/>
      <c r="L1662" s="11"/>
      <c r="M1662" s="10"/>
    </row>
    <row r="1663" spans="11:13" ht="18" x14ac:dyDescent="0.35">
      <c r="K1663" s="11"/>
      <c r="L1663" s="11"/>
      <c r="M1663" s="10"/>
    </row>
    <row r="1664" spans="11:13" ht="18" x14ac:dyDescent="0.35">
      <c r="K1664" s="11"/>
      <c r="L1664" s="11"/>
      <c r="M1664" s="10"/>
    </row>
    <row r="1665" spans="11:13" ht="18" x14ac:dyDescent="0.35">
      <c r="K1665" s="11"/>
      <c r="L1665" s="11"/>
      <c r="M1665" s="10"/>
    </row>
    <row r="1666" spans="11:13" ht="18" x14ac:dyDescent="0.35">
      <c r="K1666" s="11"/>
      <c r="L1666" s="11"/>
      <c r="M1666" s="10"/>
    </row>
    <row r="1667" spans="11:13" ht="18" x14ac:dyDescent="0.35">
      <c r="K1667" s="11"/>
      <c r="L1667" s="11"/>
      <c r="M1667" s="10"/>
    </row>
    <row r="1668" spans="11:13" ht="18" x14ac:dyDescent="0.35">
      <c r="K1668" s="11"/>
      <c r="L1668" s="11"/>
      <c r="M1668" s="10"/>
    </row>
    <row r="1669" spans="11:13" ht="18" x14ac:dyDescent="0.35">
      <c r="K1669" s="11"/>
      <c r="L1669" s="11"/>
      <c r="M1669" s="10"/>
    </row>
    <row r="1670" spans="11:13" ht="18" x14ac:dyDescent="0.35">
      <c r="K1670" s="11"/>
      <c r="L1670" s="11"/>
      <c r="M1670" s="10"/>
    </row>
    <row r="1671" spans="11:13" ht="18" x14ac:dyDescent="0.35">
      <c r="K1671" s="11"/>
      <c r="L1671" s="11"/>
      <c r="M1671" s="10"/>
    </row>
    <row r="1672" spans="11:13" ht="18" x14ac:dyDescent="0.35">
      <c r="K1672" s="11"/>
      <c r="L1672" s="11"/>
      <c r="M1672" s="10"/>
    </row>
    <row r="1673" spans="11:13" ht="18" x14ac:dyDescent="0.35">
      <c r="K1673" s="11"/>
      <c r="L1673" s="11"/>
      <c r="M1673" s="10"/>
    </row>
    <row r="1674" spans="11:13" ht="18" x14ac:dyDescent="0.35">
      <c r="K1674" s="11"/>
      <c r="L1674" s="11"/>
      <c r="M1674" s="10"/>
    </row>
    <row r="1675" spans="11:13" ht="18" x14ac:dyDescent="0.35">
      <c r="K1675" s="11"/>
      <c r="L1675" s="11"/>
      <c r="M1675" s="10"/>
    </row>
    <row r="1676" spans="11:13" ht="18" x14ac:dyDescent="0.35">
      <c r="K1676" s="11"/>
      <c r="L1676" s="11"/>
      <c r="M1676" s="10"/>
    </row>
    <row r="1677" spans="11:13" ht="18" x14ac:dyDescent="0.35">
      <c r="K1677" s="11"/>
      <c r="L1677" s="11"/>
      <c r="M1677" s="10"/>
    </row>
    <row r="1678" spans="11:13" ht="18" x14ac:dyDescent="0.35">
      <c r="K1678" s="11"/>
      <c r="L1678" s="11"/>
      <c r="M1678" s="10"/>
    </row>
    <row r="1679" spans="11:13" ht="18" x14ac:dyDescent="0.35">
      <c r="K1679" s="11"/>
      <c r="L1679" s="11"/>
      <c r="M1679" s="10"/>
    </row>
    <row r="1680" spans="11:13" ht="18" x14ac:dyDescent="0.35">
      <c r="K1680" s="11"/>
      <c r="L1680" s="11"/>
      <c r="M1680" s="10"/>
    </row>
    <row r="1681" spans="11:13" ht="18" x14ac:dyDescent="0.35">
      <c r="K1681" s="11"/>
      <c r="L1681" s="11"/>
      <c r="M1681" s="10"/>
    </row>
    <row r="1682" spans="11:13" ht="18" x14ac:dyDescent="0.35">
      <c r="K1682" s="11"/>
      <c r="L1682" s="11"/>
      <c r="M1682" s="10"/>
    </row>
    <row r="1683" spans="11:13" ht="18" x14ac:dyDescent="0.35">
      <c r="K1683" s="11"/>
      <c r="L1683" s="11"/>
      <c r="M1683" s="10"/>
    </row>
    <row r="1684" spans="11:13" ht="18" x14ac:dyDescent="0.35">
      <c r="K1684" s="11"/>
      <c r="L1684" s="11"/>
      <c r="M1684" s="10"/>
    </row>
    <row r="1685" spans="11:13" ht="18" x14ac:dyDescent="0.35">
      <c r="K1685" s="11"/>
      <c r="L1685" s="11"/>
      <c r="M1685" s="10"/>
    </row>
    <row r="1686" spans="11:13" ht="18" x14ac:dyDescent="0.35">
      <c r="K1686" s="11"/>
      <c r="L1686" s="11"/>
      <c r="M1686" s="10"/>
    </row>
    <row r="1687" spans="11:13" ht="18" x14ac:dyDescent="0.35">
      <c r="K1687" s="11"/>
      <c r="L1687" s="11"/>
      <c r="M1687" s="10"/>
    </row>
    <row r="1688" spans="11:13" ht="18" x14ac:dyDescent="0.35">
      <c r="K1688" s="11"/>
      <c r="L1688" s="11"/>
      <c r="M1688" s="10"/>
    </row>
    <row r="1689" spans="11:13" ht="18" x14ac:dyDescent="0.35">
      <c r="K1689" s="11"/>
      <c r="L1689" s="11"/>
      <c r="M1689" s="10"/>
    </row>
    <row r="1690" spans="11:13" ht="18" x14ac:dyDescent="0.35">
      <c r="K1690" s="11"/>
      <c r="L1690" s="11"/>
      <c r="M1690" s="10"/>
    </row>
    <row r="1691" spans="11:13" ht="18" x14ac:dyDescent="0.35">
      <c r="K1691" s="11"/>
      <c r="L1691" s="11"/>
      <c r="M1691" s="10"/>
    </row>
    <row r="1692" spans="11:13" ht="18" x14ac:dyDescent="0.35">
      <c r="K1692" s="11"/>
      <c r="L1692" s="11"/>
      <c r="M1692" s="10"/>
    </row>
    <row r="1693" spans="11:13" ht="18" x14ac:dyDescent="0.35">
      <c r="K1693" s="11"/>
      <c r="L1693" s="11"/>
      <c r="M1693" s="10"/>
    </row>
    <row r="1694" spans="11:13" ht="18" x14ac:dyDescent="0.35">
      <c r="K1694" s="11"/>
      <c r="L1694" s="11"/>
      <c r="M1694" s="10"/>
    </row>
    <row r="1695" spans="11:13" ht="18" x14ac:dyDescent="0.35">
      <c r="K1695" s="11"/>
      <c r="L1695" s="11"/>
      <c r="M1695" s="10"/>
    </row>
    <row r="1696" spans="11:13" ht="18" x14ac:dyDescent="0.35">
      <c r="K1696" s="11"/>
      <c r="L1696" s="11"/>
      <c r="M1696" s="10"/>
    </row>
    <row r="1697" spans="11:13" ht="18" x14ac:dyDescent="0.35">
      <c r="K1697" s="11"/>
      <c r="L1697" s="11"/>
      <c r="M1697" s="10"/>
    </row>
    <row r="1698" spans="11:13" ht="18" x14ac:dyDescent="0.35">
      <c r="K1698" s="11"/>
      <c r="L1698" s="11"/>
      <c r="M1698" s="10"/>
    </row>
    <row r="1699" spans="11:13" ht="18" x14ac:dyDescent="0.35">
      <c r="K1699" s="11"/>
      <c r="L1699" s="11"/>
      <c r="M1699" s="10"/>
    </row>
    <row r="1700" spans="11:13" ht="18" x14ac:dyDescent="0.35">
      <c r="K1700" s="11"/>
      <c r="L1700" s="11"/>
      <c r="M1700" s="10"/>
    </row>
    <row r="1701" spans="11:13" ht="18" x14ac:dyDescent="0.35">
      <c r="K1701" s="11"/>
      <c r="L1701" s="11"/>
      <c r="M1701" s="10"/>
    </row>
    <row r="1702" spans="11:13" ht="18" x14ac:dyDescent="0.35">
      <c r="K1702" s="11"/>
      <c r="L1702" s="11"/>
      <c r="M1702" s="10"/>
    </row>
    <row r="1703" spans="11:13" ht="18" x14ac:dyDescent="0.35">
      <c r="K1703" s="11"/>
      <c r="L1703" s="11"/>
      <c r="M1703" s="10"/>
    </row>
    <row r="1704" spans="11:13" ht="18" x14ac:dyDescent="0.35">
      <c r="K1704" s="11"/>
      <c r="L1704" s="11"/>
      <c r="M1704" s="10"/>
    </row>
    <row r="1705" spans="11:13" ht="18" x14ac:dyDescent="0.35">
      <c r="K1705" s="11"/>
      <c r="L1705" s="11"/>
      <c r="M1705" s="10"/>
    </row>
    <row r="1706" spans="11:13" ht="18" x14ac:dyDescent="0.35">
      <c r="K1706" s="11"/>
      <c r="L1706" s="11"/>
      <c r="M1706" s="10"/>
    </row>
    <row r="1707" spans="11:13" ht="18" x14ac:dyDescent="0.35">
      <c r="K1707" s="11"/>
      <c r="L1707" s="11"/>
      <c r="M1707" s="10"/>
    </row>
    <row r="1708" spans="11:13" ht="18" x14ac:dyDescent="0.35">
      <c r="K1708" s="11"/>
      <c r="L1708" s="11"/>
      <c r="M1708" s="10"/>
    </row>
    <row r="1709" spans="11:13" ht="18" x14ac:dyDescent="0.35">
      <c r="K1709" s="11"/>
      <c r="L1709" s="11"/>
      <c r="M1709" s="10"/>
    </row>
    <row r="1710" spans="11:13" ht="18" x14ac:dyDescent="0.35">
      <c r="K1710" s="11"/>
      <c r="L1710" s="11"/>
      <c r="M1710" s="10"/>
    </row>
    <row r="1711" spans="11:13" ht="18" x14ac:dyDescent="0.35">
      <c r="K1711" s="11"/>
      <c r="L1711" s="11"/>
      <c r="M1711" s="10"/>
    </row>
    <row r="1712" spans="11:13" ht="18" x14ac:dyDescent="0.35">
      <c r="K1712" s="11"/>
      <c r="L1712" s="11"/>
      <c r="M1712" s="10"/>
    </row>
    <row r="1713" spans="11:13" ht="18" x14ac:dyDescent="0.35">
      <c r="K1713" s="11"/>
      <c r="L1713" s="11"/>
      <c r="M1713" s="10"/>
    </row>
    <row r="1714" spans="11:13" ht="18" x14ac:dyDescent="0.35">
      <c r="K1714" s="11"/>
      <c r="L1714" s="11"/>
      <c r="M1714" s="10"/>
    </row>
    <row r="1715" spans="11:13" ht="18" x14ac:dyDescent="0.35">
      <c r="K1715" s="11"/>
      <c r="L1715" s="11"/>
      <c r="M1715" s="10"/>
    </row>
    <row r="1716" spans="11:13" ht="18" x14ac:dyDescent="0.35">
      <c r="K1716" s="11"/>
      <c r="L1716" s="11"/>
      <c r="M1716" s="10"/>
    </row>
    <row r="1717" spans="11:13" ht="18" x14ac:dyDescent="0.35">
      <c r="K1717" s="11"/>
      <c r="L1717" s="11"/>
      <c r="M1717" s="10"/>
    </row>
    <row r="1718" spans="11:13" ht="18" x14ac:dyDescent="0.35">
      <c r="K1718" s="11"/>
      <c r="L1718" s="11"/>
      <c r="M1718" s="10"/>
    </row>
    <row r="1719" spans="11:13" ht="18" x14ac:dyDescent="0.35">
      <c r="K1719" s="11"/>
      <c r="L1719" s="11"/>
      <c r="M1719" s="10"/>
    </row>
    <row r="1720" spans="11:13" ht="18" x14ac:dyDescent="0.35">
      <c r="K1720" s="11"/>
      <c r="L1720" s="11"/>
      <c r="M1720" s="10"/>
    </row>
    <row r="1721" spans="11:13" ht="18" x14ac:dyDescent="0.35">
      <c r="K1721" s="11"/>
      <c r="L1721" s="11"/>
      <c r="M1721" s="10"/>
    </row>
    <row r="1722" spans="11:13" ht="18" x14ac:dyDescent="0.35">
      <c r="K1722" s="11"/>
      <c r="L1722" s="11"/>
      <c r="M1722" s="10"/>
    </row>
    <row r="1723" spans="11:13" ht="18" x14ac:dyDescent="0.35">
      <c r="K1723" s="11"/>
      <c r="L1723" s="11"/>
      <c r="M1723" s="10"/>
    </row>
    <row r="1724" spans="11:13" ht="18" x14ac:dyDescent="0.35">
      <c r="K1724" s="11"/>
      <c r="L1724" s="11"/>
      <c r="M1724" s="10"/>
    </row>
    <row r="1725" spans="11:13" ht="18" x14ac:dyDescent="0.35">
      <c r="K1725" s="11"/>
      <c r="L1725" s="11"/>
      <c r="M1725" s="10"/>
    </row>
    <row r="1726" spans="11:13" ht="18" x14ac:dyDescent="0.35">
      <c r="K1726" s="11"/>
      <c r="L1726" s="11"/>
      <c r="M1726" s="10"/>
    </row>
    <row r="1727" spans="11:13" ht="18" x14ac:dyDescent="0.35">
      <c r="K1727" s="11"/>
      <c r="L1727" s="11"/>
      <c r="M1727" s="10"/>
    </row>
    <row r="1728" spans="11:13" ht="18" x14ac:dyDescent="0.35">
      <c r="K1728" s="11"/>
      <c r="L1728" s="11"/>
      <c r="M1728" s="10"/>
    </row>
    <row r="1729" spans="11:13" ht="18" x14ac:dyDescent="0.35">
      <c r="K1729" s="11"/>
      <c r="L1729" s="11"/>
      <c r="M1729" s="10"/>
    </row>
    <row r="1730" spans="11:13" ht="18" x14ac:dyDescent="0.35">
      <c r="K1730" s="11"/>
      <c r="L1730" s="11"/>
      <c r="M1730" s="10"/>
    </row>
    <row r="1731" spans="11:13" ht="18" x14ac:dyDescent="0.35">
      <c r="K1731" s="11"/>
      <c r="L1731" s="11"/>
      <c r="M1731" s="10"/>
    </row>
    <row r="1732" spans="11:13" ht="18" x14ac:dyDescent="0.35">
      <c r="K1732" s="11"/>
      <c r="L1732" s="11"/>
      <c r="M1732" s="10"/>
    </row>
    <row r="1733" spans="11:13" ht="18" x14ac:dyDescent="0.35">
      <c r="K1733" s="11"/>
      <c r="L1733" s="11"/>
      <c r="M1733" s="10"/>
    </row>
    <row r="1734" spans="11:13" ht="18" x14ac:dyDescent="0.35">
      <c r="K1734" s="11"/>
      <c r="L1734" s="11"/>
      <c r="M1734" s="10"/>
    </row>
    <row r="1735" spans="11:13" ht="18" x14ac:dyDescent="0.35">
      <c r="K1735" s="11"/>
      <c r="L1735" s="11"/>
      <c r="M1735" s="10"/>
    </row>
    <row r="1736" spans="11:13" ht="18" x14ac:dyDescent="0.35">
      <c r="K1736" s="11"/>
      <c r="L1736" s="11"/>
      <c r="M1736" s="10"/>
    </row>
    <row r="1737" spans="11:13" ht="18" x14ac:dyDescent="0.35">
      <c r="K1737" s="11"/>
      <c r="L1737" s="11"/>
      <c r="M1737" s="10"/>
    </row>
    <row r="1738" spans="11:13" ht="18" x14ac:dyDescent="0.35">
      <c r="K1738" s="11"/>
      <c r="L1738" s="11"/>
      <c r="M1738" s="10"/>
    </row>
    <row r="1739" spans="11:13" ht="18" x14ac:dyDescent="0.35">
      <c r="K1739" s="11"/>
      <c r="L1739" s="11"/>
      <c r="M1739" s="10"/>
    </row>
    <row r="1740" spans="11:13" ht="18" x14ac:dyDescent="0.35">
      <c r="K1740" s="11"/>
      <c r="L1740" s="11"/>
      <c r="M1740" s="10"/>
    </row>
    <row r="1741" spans="11:13" ht="18" x14ac:dyDescent="0.35">
      <c r="K1741" s="11"/>
      <c r="L1741" s="11"/>
      <c r="M1741" s="10"/>
    </row>
    <row r="1742" spans="11:13" ht="18" x14ac:dyDescent="0.35">
      <c r="K1742" s="11"/>
      <c r="L1742" s="11"/>
      <c r="M1742" s="10"/>
    </row>
    <row r="1743" spans="11:13" ht="18" x14ac:dyDescent="0.35">
      <c r="K1743" s="11"/>
      <c r="L1743" s="11"/>
      <c r="M1743" s="10"/>
    </row>
    <row r="1744" spans="11:13" ht="18" x14ac:dyDescent="0.35">
      <c r="K1744" s="11"/>
      <c r="L1744" s="11"/>
      <c r="M1744" s="10"/>
    </row>
    <row r="1745" spans="11:13" ht="18" x14ac:dyDescent="0.35">
      <c r="K1745" s="11"/>
      <c r="L1745" s="11"/>
      <c r="M1745" s="10"/>
    </row>
    <row r="1746" spans="11:13" ht="18" x14ac:dyDescent="0.35">
      <c r="K1746" s="11"/>
      <c r="L1746" s="11"/>
      <c r="M1746" s="10"/>
    </row>
    <row r="1747" spans="11:13" ht="18" x14ac:dyDescent="0.35">
      <c r="K1747" s="11"/>
      <c r="L1747" s="11"/>
      <c r="M1747" s="10"/>
    </row>
    <row r="1748" spans="11:13" ht="18" x14ac:dyDescent="0.35">
      <c r="K1748" s="11"/>
      <c r="L1748" s="11"/>
      <c r="M1748" s="10"/>
    </row>
    <row r="1749" spans="11:13" ht="18" x14ac:dyDescent="0.35">
      <c r="K1749" s="11"/>
      <c r="L1749" s="11"/>
      <c r="M1749" s="10"/>
    </row>
    <row r="1750" spans="11:13" ht="18" x14ac:dyDescent="0.35">
      <c r="K1750" s="11"/>
      <c r="L1750" s="11"/>
      <c r="M1750" s="10"/>
    </row>
    <row r="1751" spans="11:13" ht="18" x14ac:dyDescent="0.35">
      <c r="K1751" s="11"/>
      <c r="L1751" s="11"/>
      <c r="M1751" s="10"/>
    </row>
    <row r="1752" spans="11:13" ht="18" x14ac:dyDescent="0.35">
      <c r="K1752" s="11"/>
      <c r="L1752" s="11"/>
      <c r="M1752" s="10"/>
    </row>
    <row r="1753" spans="11:13" ht="18" x14ac:dyDescent="0.35">
      <c r="K1753" s="11"/>
      <c r="L1753" s="11"/>
      <c r="M1753" s="10"/>
    </row>
    <row r="1754" spans="11:13" ht="18" x14ac:dyDescent="0.35">
      <c r="K1754" s="11"/>
      <c r="L1754" s="11"/>
      <c r="M1754" s="10"/>
    </row>
    <row r="1755" spans="11:13" ht="18" x14ac:dyDescent="0.35">
      <c r="K1755" s="11"/>
      <c r="L1755" s="11"/>
      <c r="M1755" s="10"/>
    </row>
    <row r="1756" spans="11:13" ht="18" x14ac:dyDescent="0.35">
      <c r="K1756" s="11"/>
      <c r="L1756" s="11"/>
      <c r="M1756" s="10"/>
    </row>
    <row r="1757" spans="11:13" ht="18" x14ac:dyDescent="0.35">
      <c r="K1757" s="11"/>
      <c r="L1757" s="11"/>
      <c r="M1757" s="10"/>
    </row>
    <row r="1758" spans="11:13" ht="18" x14ac:dyDescent="0.35">
      <c r="K1758" s="11"/>
      <c r="L1758" s="11"/>
      <c r="M1758" s="10"/>
    </row>
    <row r="1759" spans="11:13" ht="18" x14ac:dyDescent="0.35">
      <c r="K1759" s="11"/>
      <c r="L1759" s="11"/>
      <c r="M1759" s="10"/>
    </row>
    <row r="1760" spans="11:13" ht="18" x14ac:dyDescent="0.35">
      <c r="K1760" s="11"/>
      <c r="L1760" s="11"/>
      <c r="M1760" s="10"/>
    </row>
    <row r="1761" spans="11:13" ht="18" x14ac:dyDescent="0.35">
      <c r="K1761" s="11"/>
      <c r="L1761" s="11"/>
      <c r="M1761" s="10"/>
    </row>
    <row r="1762" spans="11:13" ht="18" x14ac:dyDescent="0.35">
      <c r="K1762" s="11"/>
      <c r="L1762" s="11"/>
      <c r="M1762" s="10"/>
    </row>
    <row r="1763" spans="11:13" ht="18" x14ac:dyDescent="0.35">
      <c r="K1763" s="11"/>
      <c r="L1763" s="11"/>
      <c r="M1763" s="10"/>
    </row>
    <row r="1764" spans="11:13" ht="18" x14ac:dyDescent="0.35">
      <c r="K1764" s="11"/>
      <c r="L1764" s="11"/>
      <c r="M1764" s="10"/>
    </row>
    <row r="1765" spans="11:13" ht="18" x14ac:dyDescent="0.35">
      <c r="K1765" s="11"/>
      <c r="L1765" s="11"/>
      <c r="M1765" s="10"/>
    </row>
    <row r="1766" spans="11:13" ht="18" x14ac:dyDescent="0.35">
      <c r="K1766" s="11"/>
      <c r="L1766" s="11"/>
      <c r="M1766" s="10"/>
    </row>
    <row r="1767" spans="11:13" ht="18" x14ac:dyDescent="0.35">
      <c r="K1767" s="11"/>
      <c r="L1767" s="11"/>
      <c r="M1767" s="10"/>
    </row>
    <row r="1768" spans="11:13" ht="18" x14ac:dyDescent="0.35">
      <c r="K1768" s="11"/>
      <c r="L1768" s="11"/>
      <c r="M1768" s="10"/>
    </row>
    <row r="1769" spans="11:13" ht="18" x14ac:dyDescent="0.35">
      <c r="K1769" s="11"/>
      <c r="L1769" s="11"/>
      <c r="M1769" s="10"/>
    </row>
    <row r="1770" spans="11:13" ht="18" x14ac:dyDescent="0.35">
      <c r="K1770" s="11"/>
      <c r="L1770" s="11"/>
      <c r="M1770" s="10"/>
    </row>
    <row r="1771" spans="11:13" ht="18" x14ac:dyDescent="0.35">
      <c r="K1771" s="11"/>
      <c r="L1771" s="11"/>
      <c r="M1771" s="10"/>
    </row>
    <row r="1772" spans="11:13" ht="18" x14ac:dyDescent="0.35">
      <c r="K1772" s="11"/>
      <c r="L1772" s="11"/>
      <c r="M1772" s="10"/>
    </row>
    <row r="1773" spans="11:13" ht="18" x14ac:dyDescent="0.35">
      <c r="K1773" s="11"/>
      <c r="L1773" s="11"/>
      <c r="M1773" s="10"/>
    </row>
    <row r="1774" spans="11:13" ht="18" x14ac:dyDescent="0.35">
      <c r="K1774" s="11"/>
      <c r="L1774" s="11"/>
      <c r="M1774" s="10"/>
    </row>
    <row r="1775" spans="11:13" ht="18" x14ac:dyDescent="0.35">
      <c r="K1775" s="11"/>
      <c r="L1775" s="11"/>
      <c r="M1775" s="10"/>
    </row>
    <row r="1776" spans="11:13" ht="18" x14ac:dyDescent="0.35">
      <c r="K1776" s="11"/>
      <c r="L1776" s="11"/>
      <c r="M1776" s="10"/>
    </row>
    <row r="1777" spans="11:13" ht="18" x14ac:dyDescent="0.35">
      <c r="K1777" s="11"/>
      <c r="L1777" s="11"/>
      <c r="M1777" s="10"/>
    </row>
    <row r="1778" spans="11:13" ht="18" x14ac:dyDescent="0.35">
      <c r="K1778" s="11"/>
      <c r="L1778" s="11"/>
      <c r="M1778" s="10"/>
    </row>
    <row r="1779" spans="11:13" ht="18" x14ac:dyDescent="0.35">
      <c r="K1779" s="11"/>
      <c r="L1779" s="11"/>
      <c r="M1779" s="10"/>
    </row>
    <row r="1780" spans="11:13" ht="18" x14ac:dyDescent="0.35">
      <c r="K1780" s="11"/>
      <c r="L1780" s="11"/>
      <c r="M1780" s="10"/>
    </row>
    <row r="1781" spans="11:13" ht="18" x14ac:dyDescent="0.35">
      <c r="K1781" s="11"/>
      <c r="L1781" s="11"/>
      <c r="M1781" s="10"/>
    </row>
    <row r="1782" spans="11:13" ht="18" x14ac:dyDescent="0.35">
      <c r="K1782" s="11"/>
      <c r="L1782" s="11"/>
      <c r="M1782" s="10"/>
    </row>
    <row r="1783" spans="11:13" ht="18" x14ac:dyDescent="0.35">
      <c r="K1783" s="11"/>
      <c r="L1783" s="11"/>
      <c r="M1783" s="10"/>
    </row>
    <row r="1784" spans="11:13" ht="18" x14ac:dyDescent="0.35">
      <c r="K1784" s="11"/>
      <c r="L1784" s="11"/>
      <c r="M1784" s="10"/>
    </row>
    <row r="1785" spans="11:13" ht="18" x14ac:dyDescent="0.35">
      <c r="K1785" s="11"/>
      <c r="L1785" s="11"/>
      <c r="M1785" s="10"/>
    </row>
    <row r="1786" spans="11:13" ht="18" x14ac:dyDescent="0.35">
      <c r="K1786" s="11"/>
      <c r="L1786" s="11"/>
      <c r="M1786" s="10"/>
    </row>
    <row r="1787" spans="11:13" ht="18" x14ac:dyDescent="0.35">
      <c r="K1787" s="11"/>
      <c r="L1787" s="11"/>
      <c r="M1787" s="10"/>
    </row>
    <row r="1788" spans="11:13" ht="18" x14ac:dyDescent="0.35">
      <c r="K1788" s="11"/>
      <c r="L1788" s="11"/>
      <c r="M1788" s="10"/>
    </row>
    <row r="1789" spans="11:13" ht="18" x14ac:dyDescent="0.35">
      <c r="K1789" s="11"/>
      <c r="L1789" s="11"/>
      <c r="M1789" s="10"/>
    </row>
    <row r="1790" spans="11:13" ht="18" x14ac:dyDescent="0.35">
      <c r="K1790" s="11"/>
      <c r="L1790" s="11"/>
      <c r="M1790" s="10"/>
    </row>
    <row r="1791" spans="11:13" ht="18" x14ac:dyDescent="0.35">
      <c r="K1791" s="11"/>
      <c r="L1791" s="11"/>
      <c r="M1791" s="10"/>
    </row>
    <row r="1792" spans="11:13" ht="18" x14ac:dyDescent="0.35">
      <c r="K1792" s="11"/>
      <c r="L1792" s="11"/>
      <c r="M1792" s="10"/>
    </row>
    <row r="1793" spans="11:13" ht="18" x14ac:dyDescent="0.35">
      <c r="K1793" s="11"/>
      <c r="L1793" s="11"/>
      <c r="M1793" s="10"/>
    </row>
    <row r="1794" spans="11:13" ht="18" x14ac:dyDescent="0.35">
      <c r="K1794" s="11"/>
      <c r="L1794" s="11"/>
      <c r="M1794" s="10"/>
    </row>
    <row r="1795" spans="11:13" ht="18" x14ac:dyDescent="0.35">
      <c r="K1795" s="11"/>
      <c r="L1795" s="11"/>
      <c r="M1795" s="10"/>
    </row>
    <row r="1796" spans="11:13" ht="18" x14ac:dyDescent="0.35">
      <c r="K1796" s="11"/>
      <c r="L1796" s="11"/>
      <c r="M1796" s="10"/>
    </row>
    <row r="1797" spans="11:13" ht="18" x14ac:dyDescent="0.35">
      <c r="K1797" s="11"/>
      <c r="L1797" s="11"/>
      <c r="M1797" s="10"/>
    </row>
    <row r="1798" spans="11:13" ht="18" x14ac:dyDescent="0.35">
      <c r="K1798" s="11"/>
      <c r="L1798" s="11"/>
      <c r="M1798" s="10"/>
    </row>
    <row r="1799" spans="11:13" ht="18" x14ac:dyDescent="0.35">
      <c r="M1799" s="15"/>
    </row>
    <row r="1800" spans="11:13" ht="18" x14ac:dyDescent="0.35"/>
  </sheetData>
  <sheetProtection password="CEE9" sheet="1" objects="1" scenarios="1"/>
  <mergeCells count="8">
    <mergeCell ref="A21:K21"/>
    <mergeCell ref="A11:L11"/>
    <mergeCell ref="A12:B12"/>
    <mergeCell ref="D12:E12"/>
    <mergeCell ref="C13:C16"/>
    <mergeCell ref="B13:B16"/>
    <mergeCell ref="A13:A20"/>
    <mergeCell ref="G13:G16"/>
  </mergeCells>
  <printOptions horizontalCentered="1" verticalCentered="1"/>
  <pageMargins left="0.74803149606299213" right="0.74803149606299213" top="0.19685039370078741" bottom="0.35433070866141736" header="3.937007874015748E-2" footer="3.937007874015748E-2"/>
  <pageSetup paperSize="9" scale="75" orientation="landscape" horizont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115" zoomScaleNormal="115" workbookViewId="0">
      <pane ySplit="9" topLeftCell="A10" activePane="bottomLeft" state="frozen"/>
      <selection pane="bottomLeft" activeCell="H15" sqref="H15"/>
    </sheetView>
  </sheetViews>
  <sheetFormatPr defaultColWidth="9.109375" defaultRowHeight="14.4" x14ac:dyDescent="0.3"/>
  <cols>
    <col min="1" max="1" width="2.109375" style="64" customWidth="1"/>
    <col min="2" max="2" width="4.109375" style="64" customWidth="1"/>
    <col min="3" max="3" width="13.5546875" style="64" customWidth="1"/>
    <col min="4" max="4" width="6.33203125" style="64" customWidth="1"/>
    <col min="5" max="5" width="15.6640625" style="64" customWidth="1"/>
    <col min="6" max="6" width="15.109375" style="64" customWidth="1"/>
    <col min="7" max="7" width="10.33203125" style="64" customWidth="1"/>
    <col min="8" max="8" width="11.33203125" style="64" customWidth="1"/>
    <col min="9" max="9" width="6.88671875" style="64" customWidth="1"/>
    <col min="10" max="10" width="8.5546875" style="64" bestFit="1" customWidth="1"/>
    <col min="11" max="11" width="9.109375" style="64" customWidth="1"/>
    <col min="12" max="12" width="10.6640625" style="64" customWidth="1"/>
    <col min="13" max="13" width="7.6640625" style="64" customWidth="1"/>
    <col min="14" max="16384" width="9.109375" style="64"/>
  </cols>
  <sheetData>
    <row r="1" spans="1:15" s="23" customFormat="1" ht="15" x14ac:dyDescent="0.25">
      <c r="A1" s="274"/>
      <c r="B1" s="275"/>
      <c r="C1" s="275"/>
      <c r="D1" s="275"/>
      <c r="E1" s="275"/>
      <c r="F1" s="275"/>
      <c r="G1" s="275"/>
      <c r="H1" s="275"/>
      <c r="I1" s="275"/>
      <c r="J1" s="275"/>
      <c r="K1" s="275"/>
      <c r="L1" s="275"/>
      <c r="M1" s="277"/>
    </row>
    <row r="2" spans="1:15" s="23" customFormat="1" ht="15" x14ac:dyDescent="0.25">
      <c r="A2" s="278"/>
      <c r="B2" s="279"/>
      <c r="C2" s="279"/>
      <c r="D2" s="279"/>
      <c r="E2" s="279"/>
      <c r="F2" s="279"/>
      <c r="G2" s="279"/>
      <c r="H2" s="279"/>
      <c r="I2" s="279"/>
      <c r="J2" s="279"/>
      <c r="K2" s="279"/>
      <c r="L2" s="279"/>
      <c r="M2" s="281"/>
    </row>
    <row r="3" spans="1:15" s="23" customFormat="1" ht="15" x14ac:dyDescent="0.25">
      <c r="A3" s="278"/>
      <c r="B3" s="279"/>
      <c r="C3" s="279"/>
      <c r="D3" s="279"/>
      <c r="E3" s="279"/>
      <c r="F3" s="279"/>
      <c r="G3" s="279"/>
      <c r="H3" s="279"/>
      <c r="I3" s="279"/>
      <c r="J3" s="279"/>
      <c r="K3" s="279"/>
      <c r="L3" s="279"/>
      <c r="M3" s="281"/>
    </row>
    <row r="4" spans="1:15" s="23" customFormat="1" ht="15" x14ac:dyDescent="0.25">
      <c r="A4" s="278"/>
      <c r="B4" s="279"/>
      <c r="C4" s="279"/>
      <c r="D4" s="279"/>
      <c r="E4" s="279"/>
      <c r="F4" s="279"/>
      <c r="G4" s="279"/>
      <c r="H4" s="279"/>
      <c r="I4" s="279"/>
      <c r="J4" s="279"/>
      <c r="K4" s="279"/>
      <c r="L4" s="279"/>
      <c r="M4" s="281"/>
    </row>
    <row r="5" spans="1:15" s="23" customFormat="1" ht="15" x14ac:dyDescent="0.25">
      <c r="A5" s="278"/>
      <c r="B5" s="279"/>
      <c r="C5" s="279"/>
      <c r="D5" s="279"/>
      <c r="E5" s="279"/>
      <c r="F5" s="279"/>
      <c r="G5" s="279"/>
      <c r="H5" s="279"/>
      <c r="I5" s="279"/>
      <c r="J5" s="279"/>
      <c r="K5" s="279"/>
      <c r="L5" s="279"/>
      <c r="M5" s="281"/>
    </row>
    <row r="6" spans="1:15" s="23" customFormat="1" ht="15" x14ac:dyDescent="0.25">
      <c r="A6" s="278"/>
      <c r="B6" s="279"/>
      <c r="C6" s="279"/>
      <c r="D6" s="279"/>
      <c r="E6" s="279"/>
      <c r="F6" s="279"/>
      <c r="G6" s="279"/>
      <c r="H6" s="279"/>
      <c r="I6" s="279"/>
      <c r="J6" s="279"/>
      <c r="K6" s="279"/>
      <c r="L6" s="279"/>
      <c r="M6" s="281"/>
    </row>
    <row r="7" spans="1:15" s="23" customFormat="1" ht="15" x14ac:dyDescent="0.25">
      <c r="A7" s="278"/>
      <c r="B7" s="279"/>
      <c r="C7" s="279"/>
      <c r="D7" s="279"/>
      <c r="E7" s="279"/>
      <c r="F7" s="279"/>
      <c r="G7" s="279"/>
      <c r="H7" s="279"/>
      <c r="I7" s="279"/>
      <c r="J7" s="279"/>
      <c r="K7" s="279"/>
      <c r="L7" s="279"/>
      <c r="M7" s="281"/>
    </row>
    <row r="8" spans="1:15" s="23" customFormat="1" ht="15" x14ac:dyDescent="0.25">
      <c r="A8" s="278"/>
      <c r="B8" s="279"/>
      <c r="C8" s="279"/>
      <c r="D8" s="279"/>
      <c r="E8" s="279"/>
      <c r="F8" s="279"/>
      <c r="G8" s="279"/>
      <c r="H8" s="279"/>
      <c r="I8" s="279"/>
      <c r="J8" s="279"/>
      <c r="K8" s="279"/>
      <c r="L8" s="279"/>
      <c r="M8" s="281"/>
    </row>
    <row r="9" spans="1:15" s="23" customFormat="1" ht="15.75" thickBot="1" x14ac:dyDescent="0.3">
      <c r="A9" s="282"/>
      <c r="B9" s="283"/>
      <c r="C9" s="283"/>
      <c r="D9" s="283"/>
      <c r="E9" s="283"/>
      <c r="F9" s="283"/>
      <c r="G9" s="283"/>
      <c r="H9" s="283"/>
      <c r="I9" s="283"/>
      <c r="J9" s="283"/>
      <c r="K9" s="283"/>
      <c r="L9" s="283"/>
      <c r="M9" s="285"/>
    </row>
    <row r="10" spans="1:15" s="53" customFormat="1" ht="21.75" thickBot="1" x14ac:dyDescent="0.3">
      <c r="A10" s="65"/>
      <c r="B10" s="65"/>
      <c r="C10" s="65"/>
      <c r="D10" s="65"/>
      <c r="E10" s="65"/>
      <c r="F10" s="65"/>
      <c r="G10" s="65"/>
      <c r="H10" s="65"/>
      <c r="I10" s="65"/>
      <c r="J10" s="65"/>
      <c r="K10" s="65"/>
      <c r="L10" s="65"/>
      <c r="M10" s="66"/>
    </row>
    <row r="11" spans="1:15" s="53" customFormat="1" ht="19.5" thickBot="1" x14ac:dyDescent="0.3">
      <c r="A11" s="542" t="s">
        <v>202</v>
      </c>
      <c r="B11" s="543"/>
      <c r="C11" s="543"/>
      <c r="D11" s="543"/>
      <c r="E11" s="543"/>
      <c r="F11" s="543"/>
      <c r="G11" s="543"/>
      <c r="H11" s="543"/>
      <c r="I11" s="543"/>
      <c r="J11" s="543"/>
      <c r="K11" s="543"/>
      <c r="L11" s="543"/>
      <c r="M11" s="263">
        <f>'Rumusan Markah'!E19</f>
        <v>20</v>
      </c>
      <c r="N11" s="67"/>
      <c r="O11" s="67"/>
    </row>
    <row r="12" spans="1:15" s="53" customFormat="1" ht="41.25" customHeight="1" x14ac:dyDescent="0.25">
      <c r="A12" s="544" t="s">
        <v>0</v>
      </c>
      <c r="B12" s="545"/>
      <c r="C12" s="135" t="s">
        <v>38</v>
      </c>
      <c r="D12" s="545" t="s">
        <v>39</v>
      </c>
      <c r="E12" s="545"/>
      <c r="F12" s="135" t="s">
        <v>40</v>
      </c>
      <c r="G12" s="135" t="s">
        <v>41</v>
      </c>
      <c r="H12" s="135" t="s">
        <v>50</v>
      </c>
      <c r="I12" s="135" t="s">
        <v>14</v>
      </c>
      <c r="J12" s="228" t="s">
        <v>43</v>
      </c>
      <c r="K12" s="171" t="s">
        <v>15</v>
      </c>
      <c r="L12" s="169" t="s">
        <v>44</v>
      </c>
      <c r="M12" s="193" t="s">
        <v>45</v>
      </c>
      <c r="N12" s="67"/>
      <c r="O12" s="67"/>
    </row>
    <row r="13" spans="1:15" s="122" customFormat="1" ht="121.5" customHeight="1" x14ac:dyDescent="0.3">
      <c r="A13" s="581">
        <v>4</v>
      </c>
      <c r="B13" s="547">
        <v>4.0999999999999996</v>
      </c>
      <c r="C13" s="546" t="s">
        <v>73</v>
      </c>
      <c r="D13" s="123" t="s">
        <v>147</v>
      </c>
      <c r="E13" s="215" t="s">
        <v>186</v>
      </c>
      <c r="F13" s="52" t="s">
        <v>76</v>
      </c>
      <c r="G13" s="564">
        <v>70</v>
      </c>
      <c r="H13" s="360">
        <v>50</v>
      </c>
      <c r="I13" s="360" t="s">
        <v>103</v>
      </c>
      <c r="J13" s="369">
        <v>5</v>
      </c>
      <c r="K13" s="188">
        <f>'Kemasukan Data'!F189</f>
        <v>1</v>
      </c>
      <c r="L13" s="170">
        <f>IF(K13&lt;=J13, (K13/J13)*(M13), M13)</f>
        <v>1.4000000000000001</v>
      </c>
      <c r="M13" s="197">
        <f>(G13/100)*(H13/100)*M11</f>
        <v>7</v>
      </c>
      <c r="N13" s="121"/>
      <c r="O13" s="164"/>
    </row>
    <row r="14" spans="1:15" s="122" customFormat="1" ht="93" customHeight="1" x14ac:dyDescent="0.3">
      <c r="A14" s="582"/>
      <c r="B14" s="547"/>
      <c r="C14" s="546"/>
      <c r="D14" s="123" t="s">
        <v>148</v>
      </c>
      <c r="E14" s="215" t="s">
        <v>187</v>
      </c>
      <c r="F14" s="52" t="s">
        <v>76</v>
      </c>
      <c r="G14" s="584"/>
      <c r="H14" s="360">
        <v>50</v>
      </c>
      <c r="I14" s="360" t="s">
        <v>103</v>
      </c>
      <c r="J14" s="369">
        <v>10</v>
      </c>
      <c r="K14" s="188">
        <f>'Kemasukan Data'!F190</f>
        <v>1</v>
      </c>
      <c r="L14" s="170">
        <f>IF(K14&lt;=J14, (K14/J14)*(M14), M14)</f>
        <v>0.70000000000000007</v>
      </c>
      <c r="M14" s="197">
        <f>(G13/100)*(H14/100)*M11</f>
        <v>7</v>
      </c>
      <c r="N14" s="121"/>
      <c r="O14" s="164"/>
    </row>
    <row r="15" spans="1:15" s="122" customFormat="1" ht="55.2" x14ac:dyDescent="0.3">
      <c r="A15" s="582"/>
      <c r="B15" s="547">
        <v>4.2</v>
      </c>
      <c r="C15" s="556" t="s">
        <v>249</v>
      </c>
      <c r="D15" s="123" t="s">
        <v>250</v>
      </c>
      <c r="E15" s="340" t="s">
        <v>222</v>
      </c>
      <c r="F15" s="52" t="s">
        <v>76</v>
      </c>
      <c r="G15" s="579">
        <v>30</v>
      </c>
      <c r="H15" s="360">
        <v>50</v>
      </c>
      <c r="I15" s="360" t="s">
        <v>103</v>
      </c>
      <c r="J15" s="369">
        <v>15</v>
      </c>
      <c r="K15" s="188">
        <f>'Kemasukan Data'!F191</f>
        <v>3</v>
      </c>
      <c r="L15" s="170">
        <f>IF(K15&lt;=J15, (K15/J15)*(M15), M15)</f>
        <v>0.60000000000000009</v>
      </c>
      <c r="M15" s="197">
        <f>(G15/100)*(H15/100)*M11</f>
        <v>3</v>
      </c>
      <c r="N15" s="121"/>
      <c r="O15" s="164"/>
    </row>
    <row r="16" spans="1:15" s="122" customFormat="1" ht="69.599999999999994" thickBot="1" x14ac:dyDescent="0.35">
      <c r="A16" s="583"/>
      <c r="B16" s="585"/>
      <c r="C16" s="558"/>
      <c r="D16" s="140" t="s">
        <v>251</v>
      </c>
      <c r="E16" s="141" t="s">
        <v>236</v>
      </c>
      <c r="F16" s="142" t="s">
        <v>76</v>
      </c>
      <c r="G16" s="580"/>
      <c r="H16" s="361">
        <v>50</v>
      </c>
      <c r="I16" s="361" t="s">
        <v>103</v>
      </c>
      <c r="J16" s="371">
        <v>250</v>
      </c>
      <c r="K16" s="189">
        <f>'Kemasukan Data'!F192</f>
        <v>62</v>
      </c>
      <c r="L16" s="191">
        <f>IF(K16&lt;=J16, (K16/J16)*(M16), M16)</f>
        <v>0.74399999999999999</v>
      </c>
      <c r="M16" s="198">
        <f>(G15/100)*(H16/100)*M11</f>
        <v>3</v>
      </c>
      <c r="N16" s="121"/>
      <c r="O16" s="164"/>
    </row>
    <row r="17" spans="1:13" s="53" customFormat="1" ht="19.5" customHeight="1" thickBot="1" x14ac:dyDescent="0.35">
      <c r="A17" s="539" t="s">
        <v>65</v>
      </c>
      <c r="B17" s="540"/>
      <c r="C17" s="540"/>
      <c r="D17" s="540"/>
      <c r="E17" s="540"/>
      <c r="F17" s="540"/>
      <c r="G17" s="540"/>
      <c r="H17" s="540"/>
      <c r="I17" s="540"/>
      <c r="J17" s="540"/>
      <c r="K17" s="541"/>
      <c r="L17" s="177">
        <f>SUM(L13:L16)</f>
        <v>3.444</v>
      </c>
      <c r="M17" s="176">
        <f>SUM(M13:M16)</f>
        <v>20</v>
      </c>
    </row>
  </sheetData>
  <sheetProtection password="CEE9" sheet="1" objects="1" scenarios="1"/>
  <mergeCells count="11">
    <mergeCell ref="G15:G16"/>
    <mergeCell ref="A13:A16"/>
    <mergeCell ref="A17:K17"/>
    <mergeCell ref="A11:L11"/>
    <mergeCell ref="A12:B12"/>
    <mergeCell ref="D12:E12"/>
    <mergeCell ref="C13:C14"/>
    <mergeCell ref="B13:B14"/>
    <mergeCell ref="G13:G14"/>
    <mergeCell ref="B15:B16"/>
    <mergeCell ref="C15:C16"/>
  </mergeCells>
  <printOptions horizontalCentered="1" verticalCentered="1"/>
  <pageMargins left="0.78740157480314965" right="0.19685039370078741" top="0.23622047244094491" bottom="0.23622047244094491" header="0.31496062992125984" footer="0.31496062992125984"/>
  <pageSetup paperSize="9" scale="70" orientation="landscape" horizont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91"/>
  <sheetViews>
    <sheetView zoomScale="115" zoomScaleNormal="115" workbookViewId="0">
      <pane ySplit="9" topLeftCell="A10" activePane="bottomLeft" state="frozen"/>
      <selection pane="bottomLeft" activeCell="R13" sqref="R13"/>
    </sheetView>
  </sheetViews>
  <sheetFormatPr defaultColWidth="9.109375" defaultRowHeight="18" x14ac:dyDescent="0.35"/>
  <cols>
    <col min="1" max="1" width="2.109375" style="85" customWidth="1"/>
    <col min="2" max="2" width="4.109375" style="85" customWidth="1"/>
    <col min="3" max="3" width="13.5546875" style="84" customWidth="1"/>
    <col min="4" max="4" width="5" style="84" customWidth="1"/>
    <col min="5" max="5" width="15.6640625" style="85" customWidth="1"/>
    <col min="6" max="6" width="18.44140625" style="85" customWidth="1"/>
    <col min="7" max="7" width="10" style="85" customWidth="1"/>
    <col min="8" max="8" width="9" style="86" customWidth="1"/>
    <col min="9" max="9" width="6.88671875" style="85" customWidth="1"/>
    <col min="10" max="10" width="8.109375" style="85" customWidth="1"/>
    <col min="11" max="12" width="9.109375" style="87" customWidth="1"/>
    <col min="13" max="13" width="7" style="89" bestFit="1" customWidth="1"/>
    <col min="14" max="16384" width="9.109375" style="85"/>
  </cols>
  <sheetData>
    <row r="1" spans="1:16" s="23" customFormat="1" ht="15" x14ac:dyDescent="0.25">
      <c r="A1" s="274"/>
      <c r="B1" s="275"/>
      <c r="C1" s="275"/>
      <c r="D1" s="275"/>
      <c r="E1" s="275"/>
      <c r="F1" s="275"/>
      <c r="G1" s="275"/>
      <c r="H1" s="275"/>
      <c r="I1" s="275"/>
      <c r="J1" s="275"/>
      <c r="K1" s="275"/>
      <c r="L1" s="275"/>
      <c r="M1" s="277"/>
    </row>
    <row r="2" spans="1:16" s="23" customFormat="1" ht="15" x14ac:dyDescent="0.25">
      <c r="A2" s="278"/>
      <c r="B2" s="279"/>
      <c r="C2" s="279"/>
      <c r="D2" s="279"/>
      <c r="E2" s="279"/>
      <c r="F2" s="279"/>
      <c r="G2" s="279"/>
      <c r="H2" s="279"/>
      <c r="I2" s="279"/>
      <c r="J2" s="279"/>
      <c r="K2" s="279"/>
      <c r="L2" s="279"/>
      <c r="M2" s="281"/>
    </row>
    <row r="3" spans="1:16" s="23" customFormat="1" ht="15" x14ac:dyDescent="0.25">
      <c r="A3" s="278"/>
      <c r="B3" s="279"/>
      <c r="C3" s="279"/>
      <c r="D3" s="279"/>
      <c r="E3" s="279"/>
      <c r="F3" s="279"/>
      <c r="G3" s="279"/>
      <c r="H3" s="279"/>
      <c r="I3" s="279"/>
      <c r="J3" s="279"/>
      <c r="K3" s="279"/>
      <c r="L3" s="279"/>
      <c r="M3" s="281"/>
    </row>
    <row r="4" spans="1:16" s="23" customFormat="1" ht="15" x14ac:dyDescent="0.25">
      <c r="A4" s="278"/>
      <c r="B4" s="279"/>
      <c r="C4" s="279"/>
      <c r="D4" s="279"/>
      <c r="E4" s="279"/>
      <c r="F4" s="279"/>
      <c r="G4" s="279"/>
      <c r="H4" s="279"/>
      <c r="I4" s="279"/>
      <c r="J4" s="279"/>
      <c r="K4" s="279"/>
      <c r="L4" s="279"/>
      <c r="M4" s="281"/>
    </row>
    <row r="5" spans="1:16" s="23" customFormat="1" ht="15" x14ac:dyDescent="0.25">
      <c r="A5" s="278"/>
      <c r="B5" s="279"/>
      <c r="C5" s="279"/>
      <c r="D5" s="279"/>
      <c r="E5" s="279"/>
      <c r="F5" s="279"/>
      <c r="G5" s="279"/>
      <c r="H5" s="279"/>
      <c r="I5" s="279"/>
      <c r="J5" s="279"/>
      <c r="K5" s="279"/>
      <c r="L5" s="279"/>
      <c r="M5" s="281"/>
    </row>
    <row r="6" spans="1:16" s="23" customFormat="1" ht="15" x14ac:dyDescent="0.25">
      <c r="A6" s="278"/>
      <c r="B6" s="279"/>
      <c r="C6" s="279"/>
      <c r="D6" s="279"/>
      <c r="E6" s="279"/>
      <c r="F6" s="279"/>
      <c r="G6" s="279"/>
      <c r="H6" s="279"/>
      <c r="I6" s="279"/>
      <c r="J6" s="279"/>
      <c r="K6" s="279"/>
      <c r="L6" s="279"/>
      <c r="M6" s="281"/>
    </row>
    <row r="7" spans="1:16" s="23" customFormat="1" ht="15" x14ac:dyDescent="0.25">
      <c r="A7" s="278"/>
      <c r="B7" s="279"/>
      <c r="C7" s="279"/>
      <c r="D7" s="279"/>
      <c r="E7" s="279"/>
      <c r="F7" s="279"/>
      <c r="G7" s="279"/>
      <c r="H7" s="279"/>
      <c r="I7" s="279"/>
      <c r="J7" s="279"/>
      <c r="K7" s="279"/>
      <c r="L7" s="279"/>
      <c r="M7" s="281"/>
    </row>
    <row r="8" spans="1:16" s="23" customFormat="1" ht="15" x14ac:dyDescent="0.25">
      <c r="A8" s="278"/>
      <c r="B8" s="279"/>
      <c r="C8" s="279"/>
      <c r="D8" s="279"/>
      <c r="E8" s="279"/>
      <c r="F8" s="279"/>
      <c r="G8" s="279"/>
      <c r="H8" s="279"/>
      <c r="I8" s="279"/>
      <c r="J8" s="279"/>
      <c r="K8" s="279"/>
      <c r="L8" s="279"/>
      <c r="M8" s="281"/>
    </row>
    <row r="9" spans="1:16" s="23" customFormat="1" ht="15.75" thickBot="1" x14ac:dyDescent="0.3">
      <c r="A9" s="282"/>
      <c r="B9" s="283"/>
      <c r="C9" s="283"/>
      <c r="D9" s="283"/>
      <c r="E9" s="283"/>
      <c r="F9" s="283"/>
      <c r="G9" s="283"/>
      <c r="H9" s="283"/>
      <c r="I9" s="283"/>
      <c r="J9" s="283"/>
      <c r="K9" s="283"/>
      <c r="L9" s="283"/>
      <c r="M9" s="285"/>
    </row>
    <row r="10" spans="1:16" s="68" customFormat="1" ht="19.5" thickBot="1" x14ac:dyDescent="0.35">
      <c r="A10" s="69"/>
      <c r="B10" s="69"/>
      <c r="C10" s="70"/>
      <c r="D10" s="70"/>
      <c r="E10" s="69"/>
      <c r="F10" s="69"/>
      <c r="G10" s="69"/>
      <c r="H10" s="71"/>
      <c r="I10" s="69"/>
      <c r="J10" s="69"/>
      <c r="K10" s="71"/>
      <c r="L10" s="71"/>
      <c r="M10" s="72"/>
    </row>
    <row r="11" spans="1:16" s="53" customFormat="1" ht="19.5" customHeight="1" thickBot="1" x14ac:dyDescent="0.3">
      <c r="A11" s="542" t="s">
        <v>154</v>
      </c>
      <c r="B11" s="543"/>
      <c r="C11" s="543"/>
      <c r="D11" s="543"/>
      <c r="E11" s="543"/>
      <c r="F11" s="543"/>
      <c r="G11" s="543"/>
      <c r="H11" s="543"/>
      <c r="I11" s="543"/>
      <c r="J11" s="543"/>
      <c r="K11" s="543"/>
      <c r="L11" s="543"/>
      <c r="M11" s="263">
        <f>'Rumusan Markah'!E20</f>
        <v>10</v>
      </c>
      <c r="N11" s="67"/>
      <c r="O11" s="67"/>
    </row>
    <row r="12" spans="1:16" s="53" customFormat="1" ht="27" customHeight="1" x14ac:dyDescent="0.25">
      <c r="A12" s="586" t="s">
        <v>0</v>
      </c>
      <c r="B12" s="576"/>
      <c r="C12" s="136" t="s">
        <v>38</v>
      </c>
      <c r="D12" s="575" t="s">
        <v>39</v>
      </c>
      <c r="E12" s="576"/>
      <c r="F12" s="136" t="s">
        <v>40</v>
      </c>
      <c r="G12" s="136" t="s">
        <v>41</v>
      </c>
      <c r="H12" s="136" t="s">
        <v>50</v>
      </c>
      <c r="I12" s="136" t="s">
        <v>14</v>
      </c>
      <c r="J12" s="228" t="s">
        <v>43</v>
      </c>
      <c r="K12" s="171" t="s">
        <v>15</v>
      </c>
      <c r="L12" s="169" t="s">
        <v>44</v>
      </c>
      <c r="M12" s="193" t="s">
        <v>45</v>
      </c>
      <c r="N12" s="73"/>
      <c r="O12" s="151"/>
      <c r="P12" s="67"/>
    </row>
    <row r="13" spans="1:16" s="53" customFormat="1" ht="78" customHeight="1" x14ac:dyDescent="0.3">
      <c r="A13" s="587">
        <v>5</v>
      </c>
      <c r="B13" s="139">
        <v>5.0999999999999996</v>
      </c>
      <c r="C13" s="138" t="s">
        <v>59</v>
      </c>
      <c r="D13" s="50" t="s">
        <v>128</v>
      </c>
      <c r="E13" s="50" t="s">
        <v>60</v>
      </c>
      <c r="F13" s="102" t="s">
        <v>54</v>
      </c>
      <c r="G13" s="102">
        <v>20</v>
      </c>
      <c r="H13" s="102">
        <v>100</v>
      </c>
      <c r="I13" s="102" t="s">
        <v>54</v>
      </c>
      <c r="J13" s="372">
        <v>5</v>
      </c>
      <c r="K13" s="174">
        <f>'Kemasukan Data'!F199</f>
        <v>5</v>
      </c>
      <c r="L13" s="170">
        <f>IF(K13&lt;=J13, (K13/J13)*(M13), M13)</f>
        <v>2</v>
      </c>
      <c r="M13" s="192">
        <f>(G13/100)*(H13/100)*M11</f>
        <v>2</v>
      </c>
      <c r="N13" s="74"/>
      <c r="O13" s="151"/>
      <c r="P13" s="67"/>
    </row>
    <row r="14" spans="1:16" s="53" customFormat="1" ht="90" customHeight="1" x14ac:dyDescent="0.3">
      <c r="A14" s="588"/>
      <c r="B14" s="202">
        <v>5.2</v>
      </c>
      <c r="C14" s="202" t="s">
        <v>152</v>
      </c>
      <c r="D14" s="100" t="s">
        <v>13</v>
      </c>
      <c r="E14" s="100" t="s">
        <v>153</v>
      </c>
      <c r="F14" s="137" t="s">
        <v>76</v>
      </c>
      <c r="G14" s="357">
        <v>60</v>
      </c>
      <c r="H14" s="357">
        <v>100</v>
      </c>
      <c r="I14" s="357" t="s">
        <v>103</v>
      </c>
      <c r="J14" s="373">
        <v>5</v>
      </c>
      <c r="K14" s="329">
        <f>'Kemasukan Data'!F200</f>
        <v>0</v>
      </c>
      <c r="L14" s="190">
        <f>IF(K14&lt;=J14, (K14/J14)*(M14), M14)</f>
        <v>0</v>
      </c>
      <c r="M14" s="194">
        <f>(G14/100)*(H14/100)*M11</f>
        <v>6</v>
      </c>
      <c r="N14" s="74"/>
      <c r="O14" s="151"/>
      <c r="P14" s="67"/>
    </row>
    <row r="15" spans="1:16" s="53" customFormat="1" ht="56.25" customHeight="1" thickBot="1" x14ac:dyDescent="0.35">
      <c r="A15" s="588"/>
      <c r="B15" s="363">
        <v>5.3</v>
      </c>
      <c r="C15" s="363" t="s">
        <v>292</v>
      </c>
      <c r="D15" s="100" t="s">
        <v>293</v>
      </c>
      <c r="E15" s="100" t="s">
        <v>294</v>
      </c>
      <c r="F15" s="364" t="s">
        <v>1</v>
      </c>
      <c r="G15" s="364">
        <v>20</v>
      </c>
      <c r="H15" s="364">
        <v>100</v>
      </c>
      <c r="I15" s="364" t="s">
        <v>1</v>
      </c>
      <c r="J15" s="161">
        <v>0.1</v>
      </c>
      <c r="K15" s="175">
        <f>IFERROR('Kemasukan Data'!F202/'Kemasukan Data'!F201,0)</f>
        <v>1.0526315789473684E-2</v>
      </c>
      <c r="L15" s="190">
        <f>IF(K15&lt;=J15, (K15/J15)*(M15), M15)</f>
        <v>0.21052631578947367</v>
      </c>
      <c r="M15" s="194">
        <f>(G15/100)*(H15/100)*M11</f>
        <v>2</v>
      </c>
      <c r="N15" s="74"/>
      <c r="O15" s="151"/>
      <c r="P15" s="67"/>
    </row>
    <row r="16" spans="1:16" s="53" customFormat="1" ht="19.5" customHeight="1" thickBot="1" x14ac:dyDescent="0.35">
      <c r="A16" s="539" t="s">
        <v>176</v>
      </c>
      <c r="B16" s="540"/>
      <c r="C16" s="540"/>
      <c r="D16" s="540"/>
      <c r="E16" s="540"/>
      <c r="F16" s="540"/>
      <c r="G16" s="540"/>
      <c r="H16" s="540"/>
      <c r="I16" s="540"/>
      <c r="J16" s="540"/>
      <c r="K16" s="541"/>
      <c r="L16" s="167">
        <f>SUM(L13:L15)</f>
        <v>2.2105263157894735</v>
      </c>
      <c r="M16" s="178">
        <f>SUM(M13:M15)</f>
        <v>10</v>
      </c>
      <c r="N16" s="74"/>
      <c r="O16" s="67"/>
      <c r="P16" s="67"/>
    </row>
    <row r="17" spans="1:14" s="53" customFormat="1" ht="19.5" customHeight="1" x14ac:dyDescent="0.3">
      <c r="A17" s="68"/>
      <c r="B17" s="68"/>
      <c r="C17" s="76"/>
      <c r="D17" s="76"/>
      <c r="E17" s="68"/>
      <c r="F17" s="68"/>
      <c r="G17" s="68"/>
      <c r="H17" s="77"/>
      <c r="I17" s="68"/>
      <c r="J17" s="68"/>
      <c r="K17" s="68"/>
      <c r="L17" s="78"/>
      <c r="M17" s="79"/>
      <c r="N17" s="75"/>
    </row>
    <row r="18" spans="1:14" s="68" customFormat="1" x14ac:dyDescent="0.35">
      <c r="C18" s="76"/>
      <c r="D18" s="76"/>
      <c r="H18" s="77"/>
      <c r="K18" s="77"/>
      <c r="L18" s="77"/>
      <c r="M18" s="81"/>
      <c r="N18" s="80"/>
    </row>
    <row r="19" spans="1:14" s="68" customFormat="1" x14ac:dyDescent="0.35">
      <c r="C19" s="76"/>
      <c r="D19" s="76"/>
      <c r="H19" s="77"/>
      <c r="K19" s="77"/>
      <c r="L19" s="77"/>
      <c r="M19" s="81"/>
    </row>
    <row r="20" spans="1:14" s="68" customFormat="1" x14ac:dyDescent="0.35">
      <c r="C20" s="76"/>
      <c r="D20" s="76"/>
      <c r="H20" s="77"/>
      <c r="K20" s="77"/>
      <c r="L20" s="77"/>
      <c r="M20" s="81"/>
    </row>
    <row r="21" spans="1:14" s="68" customFormat="1" x14ac:dyDescent="0.35">
      <c r="C21" s="76"/>
      <c r="D21" s="76"/>
      <c r="E21" s="82"/>
      <c r="F21" s="82"/>
      <c r="H21" s="77"/>
      <c r="K21" s="77"/>
      <c r="L21" s="77"/>
      <c r="M21" s="81"/>
    </row>
    <row r="22" spans="1:14" s="68" customFormat="1" x14ac:dyDescent="0.35">
      <c r="C22" s="76"/>
      <c r="D22" s="76"/>
      <c r="H22" s="77"/>
      <c r="K22" s="77"/>
      <c r="L22" s="77"/>
      <c r="M22" s="81"/>
    </row>
    <row r="23" spans="1:14" s="68" customFormat="1" x14ac:dyDescent="0.35">
      <c r="C23" s="76"/>
      <c r="D23" s="76"/>
      <c r="H23" s="77"/>
      <c r="K23" s="77"/>
      <c r="L23" s="77"/>
      <c r="M23" s="81"/>
    </row>
    <row r="24" spans="1:14" s="68" customFormat="1" x14ac:dyDescent="0.35">
      <c r="C24" s="76"/>
      <c r="D24" s="76"/>
      <c r="H24" s="77"/>
      <c r="K24" s="77"/>
      <c r="L24" s="77"/>
      <c r="M24" s="81"/>
    </row>
    <row r="25" spans="1:14" s="68" customFormat="1" x14ac:dyDescent="0.35">
      <c r="C25" s="76"/>
      <c r="D25" s="76"/>
      <c r="H25" s="77"/>
      <c r="K25" s="77"/>
      <c r="L25" s="77"/>
      <c r="M25" s="81"/>
    </row>
    <row r="26" spans="1:14" s="68" customFormat="1" x14ac:dyDescent="0.35">
      <c r="C26" s="76"/>
      <c r="D26" s="76"/>
      <c r="H26" s="77"/>
      <c r="K26" s="77"/>
      <c r="L26" s="77"/>
      <c r="M26" s="81"/>
    </row>
    <row r="27" spans="1:14" s="68" customFormat="1" x14ac:dyDescent="0.35">
      <c r="C27" s="76"/>
      <c r="D27" s="76"/>
      <c r="H27" s="77"/>
      <c r="K27" s="77"/>
      <c r="L27" s="77"/>
      <c r="M27" s="81"/>
    </row>
    <row r="28" spans="1:14" s="68" customFormat="1" x14ac:dyDescent="0.35">
      <c r="C28" s="76"/>
      <c r="D28" s="76"/>
      <c r="H28" s="77"/>
      <c r="K28" s="77"/>
      <c r="L28" s="77"/>
      <c r="M28" s="81"/>
    </row>
    <row r="29" spans="1:14" s="68" customFormat="1" x14ac:dyDescent="0.35">
      <c r="C29" s="76"/>
      <c r="D29" s="76"/>
      <c r="H29" s="77"/>
      <c r="K29" s="77"/>
      <c r="L29" s="77"/>
      <c r="M29" s="81"/>
    </row>
    <row r="30" spans="1:14" s="68" customFormat="1" x14ac:dyDescent="0.35">
      <c r="C30" s="76"/>
      <c r="D30" s="76"/>
      <c r="H30" s="77"/>
      <c r="K30" s="77"/>
      <c r="L30" s="77"/>
      <c r="M30" s="81"/>
    </row>
    <row r="31" spans="1:14" s="68" customFormat="1" x14ac:dyDescent="0.35">
      <c r="C31" s="76"/>
      <c r="D31" s="76"/>
      <c r="H31" s="77"/>
      <c r="K31" s="77"/>
      <c r="L31" s="77"/>
      <c r="M31" s="81"/>
    </row>
    <row r="32" spans="1:14" s="68" customFormat="1" x14ac:dyDescent="0.35">
      <c r="C32" s="76"/>
      <c r="D32" s="76"/>
      <c r="H32" s="77"/>
      <c r="K32" s="77"/>
      <c r="L32" s="77"/>
      <c r="M32" s="81"/>
    </row>
    <row r="33" spans="3:13" s="68" customFormat="1" x14ac:dyDescent="0.35">
      <c r="C33" s="76"/>
      <c r="D33" s="76"/>
      <c r="H33" s="77"/>
      <c r="K33" s="77"/>
      <c r="L33" s="77"/>
      <c r="M33" s="81"/>
    </row>
    <row r="34" spans="3:13" s="68" customFormat="1" x14ac:dyDescent="0.35">
      <c r="C34" s="76"/>
      <c r="D34" s="76"/>
      <c r="H34" s="77"/>
      <c r="K34" s="77"/>
      <c r="L34" s="77"/>
      <c r="M34" s="81"/>
    </row>
    <row r="35" spans="3:13" s="68" customFormat="1" x14ac:dyDescent="0.35">
      <c r="C35" s="76"/>
      <c r="D35" s="76"/>
      <c r="H35" s="77"/>
      <c r="K35" s="77"/>
      <c r="L35" s="77"/>
      <c r="M35" s="81"/>
    </row>
    <row r="36" spans="3:13" s="68" customFormat="1" x14ac:dyDescent="0.35">
      <c r="C36" s="76"/>
      <c r="D36" s="76"/>
      <c r="H36" s="77"/>
      <c r="K36" s="77"/>
      <c r="L36" s="77"/>
      <c r="M36" s="81"/>
    </row>
    <row r="37" spans="3:13" s="68" customFormat="1" x14ac:dyDescent="0.35">
      <c r="C37" s="76"/>
      <c r="D37" s="76"/>
      <c r="H37" s="77"/>
      <c r="K37" s="77"/>
      <c r="L37" s="77"/>
      <c r="M37" s="81"/>
    </row>
    <row r="38" spans="3:13" s="68" customFormat="1" x14ac:dyDescent="0.35">
      <c r="C38" s="76"/>
      <c r="D38" s="76"/>
      <c r="H38" s="77"/>
      <c r="K38" s="77"/>
      <c r="L38" s="77"/>
      <c r="M38" s="81"/>
    </row>
    <row r="39" spans="3:13" s="68" customFormat="1" x14ac:dyDescent="0.35">
      <c r="C39" s="76"/>
      <c r="D39" s="76"/>
      <c r="H39" s="77"/>
      <c r="K39" s="77"/>
      <c r="L39" s="77"/>
      <c r="M39" s="81"/>
    </row>
    <row r="40" spans="3:13" s="68" customFormat="1" x14ac:dyDescent="0.35">
      <c r="C40" s="76"/>
      <c r="D40" s="76"/>
      <c r="H40" s="77"/>
      <c r="K40" s="77"/>
      <c r="L40" s="77"/>
      <c r="M40" s="81"/>
    </row>
    <row r="41" spans="3:13" s="68" customFormat="1" x14ac:dyDescent="0.35">
      <c r="C41" s="76"/>
      <c r="D41" s="76"/>
      <c r="H41" s="77"/>
      <c r="K41" s="77"/>
      <c r="L41" s="77"/>
      <c r="M41" s="81"/>
    </row>
    <row r="42" spans="3:13" s="68" customFormat="1" x14ac:dyDescent="0.35">
      <c r="C42" s="76"/>
      <c r="D42" s="76"/>
      <c r="H42" s="77"/>
      <c r="K42" s="77"/>
      <c r="L42" s="77"/>
      <c r="M42" s="81"/>
    </row>
    <row r="43" spans="3:13" s="68" customFormat="1" x14ac:dyDescent="0.35">
      <c r="C43" s="76"/>
      <c r="D43" s="76"/>
      <c r="H43" s="77"/>
      <c r="K43" s="77"/>
      <c r="L43" s="77"/>
      <c r="M43" s="81"/>
    </row>
    <row r="44" spans="3:13" s="68" customFormat="1" x14ac:dyDescent="0.35">
      <c r="C44" s="76"/>
      <c r="D44" s="76"/>
      <c r="H44" s="77"/>
      <c r="K44" s="77"/>
      <c r="L44" s="77"/>
      <c r="M44" s="81"/>
    </row>
    <row r="45" spans="3:13" s="68" customFormat="1" x14ac:dyDescent="0.35">
      <c r="C45" s="76"/>
      <c r="D45" s="76"/>
      <c r="H45" s="77"/>
      <c r="K45" s="77"/>
      <c r="L45" s="77"/>
      <c r="M45" s="81"/>
    </row>
    <row r="46" spans="3:13" s="68" customFormat="1" x14ac:dyDescent="0.35">
      <c r="C46" s="76"/>
      <c r="D46" s="76"/>
      <c r="H46" s="77"/>
      <c r="K46" s="77"/>
      <c r="L46" s="77"/>
      <c r="M46" s="81"/>
    </row>
    <row r="47" spans="3:13" s="68" customFormat="1" x14ac:dyDescent="0.35">
      <c r="C47" s="76"/>
      <c r="D47" s="76"/>
      <c r="H47" s="77"/>
      <c r="K47" s="77"/>
      <c r="L47" s="77"/>
      <c r="M47" s="81"/>
    </row>
    <row r="48" spans="3:13" s="68" customFormat="1" x14ac:dyDescent="0.35">
      <c r="C48" s="76"/>
      <c r="D48" s="76"/>
      <c r="H48" s="77"/>
      <c r="K48" s="83"/>
      <c r="L48" s="83"/>
      <c r="M48" s="81"/>
    </row>
    <row r="49" spans="3:13" s="68" customFormat="1" x14ac:dyDescent="0.35">
      <c r="C49" s="76"/>
      <c r="D49" s="76"/>
      <c r="H49" s="77"/>
      <c r="K49" s="83"/>
      <c r="L49" s="83"/>
      <c r="M49" s="81"/>
    </row>
    <row r="50" spans="3:13" s="68" customFormat="1" x14ac:dyDescent="0.35">
      <c r="C50" s="76"/>
      <c r="D50" s="76"/>
      <c r="H50" s="77"/>
      <c r="K50" s="83"/>
      <c r="L50" s="83"/>
      <c r="M50" s="81"/>
    </row>
    <row r="51" spans="3:13" s="68" customFormat="1" x14ac:dyDescent="0.35">
      <c r="C51" s="76"/>
      <c r="D51" s="76"/>
      <c r="H51" s="77"/>
      <c r="K51" s="83"/>
      <c r="L51" s="83"/>
      <c r="M51" s="81"/>
    </row>
    <row r="52" spans="3:13" s="68" customFormat="1" x14ac:dyDescent="0.35">
      <c r="C52" s="76"/>
      <c r="D52" s="76"/>
      <c r="H52" s="77"/>
      <c r="K52" s="83"/>
      <c r="L52" s="83"/>
      <c r="M52" s="81"/>
    </row>
    <row r="53" spans="3:13" s="68" customFormat="1" x14ac:dyDescent="0.35">
      <c r="C53" s="76"/>
      <c r="D53" s="76"/>
      <c r="H53" s="77"/>
      <c r="K53" s="83"/>
      <c r="L53" s="83"/>
      <c r="M53" s="81"/>
    </row>
    <row r="54" spans="3:13" s="68" customFormat="1" x14ac:dyDescent="0.35">
      <c r="C54" s="76"/>
      <c r="D54" s="76"/>
      <c r="H54" s="77"/>
      <c r="K54" s="83"/>
      <c r="L54" s="83"/>
      <c r="M54" s="81"/>
    </row>
    <row r="55" spans="3:13" s="68" customFormat="1" x14ac:dyDescent="0.35">
      <c r="C55" s="76"/>
      <c r="D55" s="76"/>
      <c r="H55" s="77"/>
      <c r="K55" s="83"/>
      <c r="L55" s="83"/>
      <c r="M55" s="81"/>
    </row>
    <row r="56" spans="3:13" s="68" customFormat="1" x14ac:dyDescent="0.35">
      <c r="C56" s="76"/>
      <c r="D56" s="76"/>
      <c r="H56" s="77"/>
      <c r="K56" s="83"/>
      <c r="L56" s="83"/>
      <c r="M56" s="81"/>
    </row>
    <row r="57" spans="3:13" s="68" customFormat="1" x14ac:dyDescent="0.35">
      <c r="C57" s="76"/>
      <c r="D57" s="76"/>
      <c r="H57" s="77"/>
      <c r="K57" s="83"/>
      <c r="L57" s="83"/>
      <c r="M57" s="81"/>
    </row>
    <row r="58" spans="3:13" s="68" customFormat="1" x14ac:dyDescent="0.35">
      <c r="C58" s="76"/>
      <c r="D58" s="76"/>
      <c r="H58" s="77"/>
      <c r="K58" s="83"/>
      <c r="L58" s="83"/>
      <c r="M58" s="81"/>
    </row>
    <row r="59" spans="3:13" s="68" customFormat="1" x14ac:dyDescent="0.35">
      <c r="C59" s="76"/>
      <c r="D59" s="76"/>
      <c r="H59" s="77"/>
      <c r="K59" s="83"/>
      <c r="L59" s="83"/>
      <c r="M59" s="81"/>
    </row>
    <row r="60" spans="3:13" s="68" customFormat="1" x14ac:dyDescent="0.35">
      <c r="C60" s="76"/>
      <c r="D60" s="76"/>
      <c r="H60" s="77"/>
      <c r="K60" s="83"/>
      <c r="L60" s="83"/>
      <c r="M60" s="81"/>
    </row>
    <row r="61" spans="3:13" s="68" customFormat="1" x14ac:dyDescent="0.35">
      <c r="C61" s="76"/>
      <c r="D61" s="76"/>
      <c r="H61" s="77"/>
      <c r="K61" s="83"/>
      <c r="L61" s="83"/>
      <c r="M61" s="81"/>
    </row>
    <row r="62" spans="3:13" s="68" customFormat="1" x14ac:dyDescent="0.35">
      <c r="C62" s="76"/>
      <c r="D62" s="76"/>
      <c r="H62" s="77"/>
      <c r="K62" s="83"/>
      <c r="L62" s="83"/>
      <c r="M62" s="81"/>
    </row>
    <row r="63" spans="3:13" s="68" customFormat="1" x14ac:dyDescent="0.35">
      <c r="C63" s="76"/>
      <c r="D63" s="76"/>
      <c r="H63" s="77"/>
      <c r="K63" s="83"/>
      <c r="L63" s="83"/>
      <c r="M63" s="81"/>
    </row>
    <row r="64" spans="3:13" s="68" customFormat="1" x14ac:dyDescent="0.35">
      <c r="C64" s="76"/>
      <c r="D64" s="76"/>
      <c r="H64" s="77"/>
      <c r="K64" s="83"/>
      <c r="L64" s="83"/>
      <c r="M64" s="81"/>
    </row>
    <row r="65" spans="3:13" s="68" customFormat="1" x14ac:dyDescent="0.35">
      <c r="C65" s="76"/>
      <c r="D65" s="76"/>
      <c r="H65" s="77"/>
      <c r="K65" s="83"/>
      <c r="L65" s="83"/>
      <c r="M65" s="81"/>
    </row>
    <row r="66" spans="3:13" s="68" customFormat="1" x14ac:dyDescent="0.35">
      <c r="C66" s="76"/>
      <c r="D66" s="76"/>
      <c r="H66" s="77"/>
      <c r="K66" s="83"/>
      <c r="L66" s="83"/>
      <c r="M66" s="81"/>
    </row>
    <row r="67" spans="3:13" s="68" customFormat="1" x14ac:dyDescent="0.35">
      <c r="C67" s="76"/>
      <c r="D67" s="76"/>
      <c r="H67" s="77"/>
      <c r="K67" s="83"/>
      <c r="L67" s="83"/>
      <c r="M67" s="81"/>
    </row>
    <row r="68" spans="3:13" s="68" customFormat="1" x14ac:dyDescent="0.35">
      <c r="C68" s="76"/>
      <c r="D68" s="76"/>
      <c r="H68" s="77"/>
      <c r="K68" s="83"/>
      <c r="L68" s="83"/>
      <c r="M68" s="81"/>
    </row>
    <row r="69" spans="3:13" s="68" customFormat="1" x14ac:dyDescent="0.35">
      <c r="C69" s="76"/>
      <c r="D69" s="76"/>
      <c r="H69" s="77"/>
      <c r="K69" s="83"/>
      <c r="L69" s="83"/>
      <c r="M69" s="81"/>
    </row>
    <row r="70" spans="3:13" s="68" customFormat="1" x14ac:dyDescent="0.35">
      <c r="C70" s="76"/>
      <c r="D70" s="76"/>
      <c r="H70" s="77"/>
      <c r="K70" s="83"/>
      <c r="L70" s="83"/>
      <c r="M70" s="81"/>
    </row>
    <row r="71" spans="3:13" s="68" customFormat="1" x14ac:dyDescent="0.35">
      <c r="C71" s="76"/>
      <c r="D71" s="76"/>
      <c r="H71" s="77"/>
      <c r="K71" s="83"/>
      <c r="L71" s="83"/>
      <c r="M71" s="81"/>
    </row>
    <row r="72" spans="3:13" s="68" customFormat="1" x14ac:dyDescent="0.35">
      <c r="C72" s="76"/>
      <c r="D72" s="76"/>
      <c r="H72" s="77"/>
      <c r="K72" s="83"/>
      <c r="L72" s="83"/>
      <c r="M72" s="81"/>
    </row>
    <row r="73" spans="3:13" s="68" customFormat="1" x14ac:dyDescent="0.35">
      <c r="C73" s="76"/>
      <c r="D73" s="76"/>
      <c r="H73" s="77"/>
      <c r="K73" s="83"/>
      <c r="L73" s="83"/>
      <c r="M73" s="81"/>
    </row>
    <row r="74" spans="3:13" s="68" customFormat="1" x14ac:dyDescent="0.35">
      <c r="C74" s="76"/>
      <c r="D74" s="76"/>
      <c r="H74" s="77"/>
      <c r="K74" s="83"/>
      <c r="L74" s="83"/>
      <c r="M74" s="81"/>
    </row>
    <row r="75" spans="3:13" s="68" customFormat="1" x14ac:dyDescent="0.35">
      <c r="C75" s="76"/>
      <c r="D75" s="76"/>
      <c r="H75" s="77"/>
      <c r="K75" s="83"/>
      <c r="L75" s="83"/>
      <c r="M75" s="81"/>
    </row>
    <row r="76" spans="3:13" s="68" customFormat="1" x14ac:dyDescent="0.35">
      <c r="C76" s="76"/>
      <c r="D76" s="76"/>
      <c r="H76" s="77"/>
      <c r="K76" s="83"/>
      <c r="L76" s="83"/>
      <c r="M76" s="81"/>
    </row>
    <row r="77" spans="3:13" s="68" customFormat="1" x14ac:dyDescent="0.35">
      <c r="C77" s="76"/>
      <c r="D77" s="76"/>
      <c r="H77" s="77"/>
      <c r="K77" s="83"/>
      <c r="L77" s="83"/>
      <c r="M77" s="81"/>
    </row>
    <row r="78" spans="3:13" s="68" customFormat="1" x14ac:dyDescent="0.35">
      <c r="C78" s="76"/>
      <c r="D78" s="76"/>
      <c r="H78" s="77"/>
      <c r="K78" s="83"/>
      <c r="L78" s="83"/>
      <c r="M78" s="81"/>
    </row>
    <row r="79" spans="3:13" s="68" customFormat="1" x14ac:dyDescent="0.35">
      <c r="C79" s="76"/>
      <c r="D79" s="76"/>
      <c r="H79" s="77"/>
      <c r="K79" s="83"/>
      <c r="L79" s="83"/>
      <c r="M79" s="81"/>
    </row>
    <row r="80" spans="3:13" s="68" customFormat="1" x14ac:dyDescent="0.35">
      <c r="C80" s="76"/>
      <c r="D80" s="76"/>
      <c r="H80" s="77"/>
      <c r="K80" s="83"/>
      <c r="L80" s="83"/>
      <c r="M80" s="81"/>
    </row>
    <row r="81" spans="3:13" s="68" customFormat="1" x14ac:dyDescent="0.35">
      <c r="C81" s="76"/>
      <c r="D81" s="76"/>
      <c r="H81" s="77"/>
      <c r="K81" s="83"/>
      <c r="L81" s="83"/>
      <c r="M81" s="81"/>
    </row>
    <row r="82" spans="3:13" s="68" customFormat="1" x14ac:dyDescent="0.35">
      <c r="C82" s="76"/>
      <c r="D82" s="76"/>
      <c r="H82" s="77"/>
      <c r="K82" s="83"/>
      <c r="L82" s="83"/>
      <c r="M82" s="81"/>
    </row>
    <row r="83" spans="3:13" s="68" customFormat="1" x14ac:dyDescent="0.35">
      <c r="C83" s="76"/>
      <c r="D83" s="76"/>
      <c r="H83" s="77"/>
      <c r="K83" s="83"/>
      <c r="L83" s="83"/>
      <c r="M83" s="81"/>
    </row>
    <row r="84" spans="3:13" s="68" customFormat="1" x14ac:dyDescent="0.35">
      <c r="C84" s="76"/>
      <c r="D84" s="76"/>
      <c r="H84" s="77"/>
      <c r="K84" s="83"/>
      <c r="L84" s="83"/>
      <c r="M84" s="81"/>
    </row>
    <row r="85" spans="3:13" s="68" customFormat="1" x14ac:dyDescent="0.35">
      <c r="C85" s="76"/>
      <c r="D85" s="76"/>
      <c r="H85" s="77"/>
      <c r="K85" s="83"/>
      <c r="L85" s="83"/>
      <c r="M85" s="81"/>
    </row>
    <row r="86" spans="3:13" s="68" customFormat="1" x14ac:dyDescent="0.35">
      <c r="C86" s="76"/>
      <c r="D86" s="76"/>
      <c r="H86" s="77"/>
      <c r="K86" s="83"/>
      <c r="L86" s="83"/>
      <c r="M86" s="81"/>
    </row>
    <row r="87" spans="3:13" s="68" customFormat="1" x14ac:dyDescent="0.35">
      <c r="C87" s="76"/>
      <c r="D87" s="76"/>
      <c r="H87" s="77"/>
      <c r="K87" s="83"/>
      <c r="L87" s="83"/>
      <c r="M87" s="81"/>
    </row>
    <row r="88" spans="3:13" s="68" customFormat="1" x14ac:dyDescent="0.35">
      <c r="C88" s="76"/>
      <c r="D88" s="76"/>
      <c r="H88" s="77"/>
      <c r="K88" s="83"/>
      <c r="L88" s="83"/>
      <c r="M88" s="81"/>
    </row>
    <row r="89" spans="3:13" s="68" customFormat="1" x14ac:dyDescent="0.35">
      <c r="C89" s="76"/>
      <c r="D89" s="76"/>
      <c r="H89" s="77"/>
      <c r="K89" s="83"/>
      <c r="L89" s="83"/>
      <c r="M89" s="81"/>
    </row>
    <row r="90" spans="3:13" s="68" customFormat="1" x14ac:dyDescent="0.35">
      <c r="C90" s="76"/>
      <c r="D90" s="76"/>
      <c r="H90" s="77"/>
      <c r="K90" s="83"/>
      <c r="L90" s="83"/>
      <c r="M90" s="81"/>
    </row>
    <row r="91" spans="3:13" s="68" customFormat="1" x14ac:dyDescent="0.35">
      <c r="C91" s="76"/>
      <c r="D91" s="76"/>
      <c r="H91" s="77"/>
      <c r="K91" s="83"/>
      <c r="L91" s="83"/>
      <c r="M91" s="81"/>
    </row>
    <row r="92" spans="3:13" s="68" customFormat="1" x14ac:dyDescent="0.35">
      <c r="C92" s="76"/>
      <c r="D92" s="76"/>
      <c r="H92" s="77"/>
      <c r="K92" s="83"/>
      <c r="L92" s="83"/>
      <c r="M92" s="81"/>
    </row>
    <row r="93" spans="3:13" s="68" customFormat="1" x14ac:dyDescent="0.35">
      <c r="C93" s="76"/>
      <c r="D93" s="76"/>
      <c r="H93" s="77"/>
      <c r="K93" s="83"/>
      <c r="L93" s="83"/>
      <c r="M93" s="81"/>
    </row>
    <row r="94" spans="3:13" s="68" customFormat="1" x14ac:dyDescent="0.35">
      <c r="C94" s="76"/>
      <c r="D94" s="76"/>
      <c r="H94" s="77"/>
      <c r="K94" s="83"/>
      <c r="L94" s="83"/>
      <c r="M94" s="81"/>
    </row>
    <row r="95" spans="3:13" s="68" customFormat="1" x14ac:dyDescent="0.35">
      <c r="C95" s="76"/>
      <c r="D95" s="76"/>
      <c r="H95" s="77"/>
      <c r="K95" s="83"/>
      <c r="L95" s="83"/>
      <c r="M95" s="81"/>
    </row>
    <row r="96" spans="3:13" s="68" customFormat="1" x14ac:dyDescent="0.35">
      <c r="C96" s="76"/>
      <c r="D96" s="76"/>
      <c r="H96" s="77"/>
      <c r="K96" s="83"/>
      <c r="L96" s="83"/>
      <c r="M96" s="81"/>
    </row>
    <row r="97" spans="3:13" s="68" customFormat="1" x14ac:dyDescent="0.35">
      <c r="C97" s="76"/>
      <c r="D97" s="76"/>
      <c r="H97" s="77"/>
      <c r="K97" s="83"/>
      <c r="L97" s="83"/>
      <c r="M97" s="81"/>
    </row>
    <row r="98" spans="3:13" s="68" customFormat="1" x14ac:dyDescent="0.35">
      <c r="C98" s="76"/>
      <c r="D98" s="76"/>
      <c r="H98" s="77"/>
      <c r="K98" s="83"/>
      <c r="L98" s="83"/>
      <c r="M98" s="81"/>
    </row>
    <row r="99" spans="3:13" s="68" customFormat="1" x14ac:dyDescent="0.35">
      <c r="C99" s="76"/>
      <c r="D99" s="76"/>
      <c r="H99" s="77"/>
      <c r="K99" s="83"/>
      <c r="L99" s="83"/>
      <c r="M99" s="81"/>
    </row>
    <row r="100" spans="3:13" s="68" customFormat="1" x14ac:dyDescent="0.35">
      <c r="C100" s="76"/>
      <c r="D100" s="76"/>
      <c r="H100" s="77"/>
      <c r="K100" s="83"/>
      <c r="L100" s="83"/>
      <c r="M100" s="81"/>
    </row>
    <row r="101" spans="3:13" s="68" customFormat="1" x14ac:dyDescent="0.35">
      <c r="C101" s="76"/>
      <c r="D101" s="76"/>
      <c r="H101" s="77"/>
      <c r="K101" s="83"/>
      <c r="L101" s="83"/>
      <c r="M101" s="81"/>
    </row>
    <row r="102" spans="3:13" s="68" customFormat="1" x14ac:dyDescent="0.35">
      <c r="C102" s="76"/>
      <c r="D102" s="76"/>
      <c r="H102" s="77"/>
      <c r="K102" s="83"/>
      <c r="L102" s="83"/>
      <c r="M102" s="81"/>
    </row>
    <row r="103" spans="3:13" s="68" customFormat="1" x14ac:dyDescent="0.35">
      <c r="C103" s="76"/>
      <c r="D103" s="76"/>
      <c r="H103" s="77"/>
      <c r="K103" s="83"/>
      <c r="L103" s="83"/>
      <c r="M103" s="81"/>
    </row>
    <row r="104" spans="3:13" s="68" customFormat="1" x14ac:dyDescent="0.35">
      <c r="C104" s="76"/>
      <c r="D104" s="76"/>
      <c r="H104" s="77"/>
      <c r="K104" s="83"/>
      <c r="L104" s="83"/>
      <c r="M104" s="81"/>
    </row>
    <row r="105" spans="3:13" s="68" customFormat="1" x14ac:dyDescent="0.35">
      <c r="C105" s="76"/>
      <c r="D105" s="76"/>
      <c r="H105" s="77"/>
      <c r="K105" s="83"/>
      <c r="L105" s="83"/>
      <c r="M105" s="81"/>
    </row>
    <row r="106" spans="3:13" s="68" customFormat="1" x14ac:dyDescent="0.35">
      <c r="C106" s="76"/>
      <c r="D106" s="76"/>
      <c r="H106" s="77"/>
      <c r="K106" s="83"/>
      <c r="L106" s="83"/>
      <c r="M106" s="81"/>
    </row>
    <row r="107" spans="3:13" s="68" customFormat="1" x14ac:dyDescent="0.35">
      <c r="C107" s="76"/>
      <c r="D107" s="76"/>
      <c r="H107" s="77"/>
      <c r="K107" s="83"/>
      <c r="L107" s="83"/>
      <c r="M107" s="81"/>
    </row>
    <row r="108" spans="3:13" s="68" customFormat="1" x14ac:dyDescent="0.35">
      <c r="C108" s="76"/>
      <c r="D108" s="76"/>
      <c r="H108" s="77"/>
      <c r="K108" s="83"/>
      <c r="L108" s="83"/>
      <c r="M108" s="81"/>
    </row>
    <row r="109" spans="3:13" s="68" customFormat="1" x14ac:dyDescent="0.35">
      <c r="C109" s="76"/>
      <c r="D109" s="76"/>
      <c r="H109" s="77"/>
      <c r="K109" s="83"/>
      <c r="L109" s="83"/>
      <c r="M109" s="81"/>
    </row>
    <row r="110" spans="3:13" s="68" customFormat="1" x14ac:dyDescent="0.35">
      <c r="C110" s="76"/>
      <c r="D110" s="76"/>
      <c r="H110" s="77"/>
      <c r="K110" s="83"/>
      <c r="L110" s="83"/>
      <c r="M110" s="81"/>
    </row>
    <row r="111" spans="3:13" s="68" customFormat="1" x14ac:dyDescent="0.35">
      <c r="C111" s="76"/>
      <c r="D111" s="76"/>
      <c r="H111" s="77"/>
      <c r="K111" s="83"/>
      <c r="L111" s="83"/>
      <c r="M111" s="81"/>
    </row>
    <row r="112" spans="3:13" s="68" customFormat="1" x14ac:dyDescent="0.35">
      <c r="C112" s="76"/>
      <c r="D112" s="76"/>
      <c r="H112" s="77"/>
      <c r="K112" s="83"/>
      <c r="L112" s="83"/>
      <c r="M112" s="81"/>
    </row>
    <row r="113" spans="3:13" s="68" customFormat="1" x14ac:dyDescent="0.35">
      <c r="C113" s="76"/>
      <c r="D113" s="76"/>
      <c r="H113" s="77"/>
      <c r="K113" s="83"/>
      <c r="L113" s="83"/>
      <c r="M113" s="81"/>
    </row>
    <row r="114" spans="3:13" s="68" customFormat="1" x14ac:dyDescent="0.35">
      <c r="C114" s="76"/>
      <c r="D114" s="76"/>
      <c r="H114" s="77"/>
      <c r="K114" s="83"/>
      <c r="L114" s="83"/>
      <c r="M114" s="81"/>
    </row>
    <row r="115" spans="3:13" s="68" customFormat="1" x14ac:dyDescent="0.35">
      <c r="C115" s="76"/>
      <c r="D115" s="76"/>
      <c r="H115" s="77"/>
      <c r="K115" s="83"/>
      <c r="L115" s="83"/>
      <c r="M115" s="81"/>
    </row>
    <row r="116" spans="3:13" s="68" customFormat="1" x14ac:dyDescent="0.35">
      <c r="C116" s="76"/>
      <c r="D116" s="76"/>
      <c r="H116" s="77"/>
      <c r="K116" s="83"/>
      <c r="L116" s="83"/>
      <c r="M116" s="81"/>
    </row>
    <row r="117" spans="3:13" s="68" customFormat="1" x14ac:dyDescent="0.35">
      <c r="C117" s="76"/>
      <c r="D117" s="76"/>
      <c r="H117" s="77"/>
      <c r="K117" s="83"/>
      <c r="L117" s="83"/>
      <c r="M117" s="81"/>
    </row>
    <row r="118" spans="3:13" s="68" customFormat="1" x14ac:dyDescent="0.35">
      <c r="C118" s="76"/>
      <c r="D118" s="76"/>
      <c r="H118" s="77"/>
      <c r="K118" s="83"/>
      <c r="L118" s="83"/>
      <c r="M118" s="81"/>
    </row>
    <row r="119" spans="3:13" s="68" customFormat="1" x14ac:dyDescent="0.35">
      <c r="C119" s="76"/>
      <c r="D119" s="76"/>
      <c r="H119" s="77"/>
      <c r="K119" s="83"/>
      <c r="L119" s="83"/>
      <c r="M119" s="81"/>
    </row>
    <row r="120" spans="3:13" s="68" customFormat="1" x14ac:dyDescent="0.35">
      <c r="C120" s="76"/>
      <c r="D120" s="76"/>
      <c r="H120" s="77"/>
      <c r="K120" s="83"/>
      <c r="L120" s="83"/>
      <c r="M120" s="81"/>
    </row>
    <row r="121" spans="3:13" s="68" customFormat="1" x14ac:dyDescent="0.35">
      <c r="C121" s="76"/>
      <c r="D121" s="76"/>
      <c r="H121" s="77"/>
      <c r="K121" s="83"/>
      <c r="L121" s="83"/>
      <c r="M121" s="81"/>
    </row>
    <row r="122" spans="3:13" s="68" customFormat="1" x14ac:dyDescent="0.35">
      <c r="C122" s="76"/>
      <c r="D122" s="76"/>
      <c r="H122" s="77"/>
      <c r="K122" s="83"/>
      <c r="L122" s="83"/>
      <c r="M122" s="81"/>
    </row>
    <row r="123" spans="3:13" s="68" customFormat="1" x14ac:dyDescent="0.35">
      <c r="C123" s="76"/>
      <c r="D123" s="76"/>
      <c r="H123" s="77"/>
      <c r="K123" s="83"/>
      <c r="L123" s="83"/>
      <c r="M123" s="81"/>
    </row>
    <row r="124" spans="3:13" s="68" customFormat="1" x14ac:dyDescent="0.35">
      <c r="C124" s="76"/>
      <c r="D124" s="76"/>
      <c r="H124" s="77"/>
      <c r="K124" s="83"/>
      <c r="L124" s="83"/>
      <c r="M124" s="81"/>
    </row>
    <row r="125" spans="3:13" s="68" customFormat="1" x14ac:dyDescent="0.35">
      <c r="C125" s="76"/>
      <c r="D125" s="76"/>
      <c r="H125" s="77"/>
      <c r="K125" s="83"/>
      <c r="L125" s="83"/>
      <c r="M125" s="81"/>
    </row>
    <row r="126" spans="3:13" s="68" customFormat="1" x14ac:dyDescent="0.35">
      <c r="C126" s="76"/>
      <c r="D126" s="76"/>
      <c r="H126" s="77"/>
      <c r="K126" s="83"/>
      <c r="L126" s="83"/>
      <c r="M126" s="81"/>
    </row>
    <row r="127" spans="3:13" s="68" customFormat="1" x14ac:dyDescent="0.35">
      <c r="C127" s="76"/>
      <c r="D127" s="76"/>
      <c r="H127" s="77"/>
      <c r="K127" s="83"/>
      <c r="L127" s="83"/>
      <c r="M127" s="81"/>
    </row>
    <row r="128" spans="3:13" s="68" customFormat="1" x14ac:dyDescent="0.35">
      <c r="C128" s="76"/>
      <c r="D128" s="76"/>
      <c r="H128" s="77"/>
      <c r="K128" s="83"/>
      <c r="L128" s="83"/>
      <c r="M128" s="81"/>
    </row>
    <row r="129" spans="3:13" s="68" customFormat="1" x14ac:dyDescent="0.35">
      <c r="C129" s="76"/>
      <c r="D129" s="76"/>
      <c r="H129" s="77"/>
      <c r="K129" s="83"/>
      <c r="L129" s="83"/>
      <c r="M129" s="81"/>
    </row>
    <row r="130" spans="3:13" s="68" customFormat="1" x14ac:dyDescent="0.35">
      <c r="C130" s="76"/>
      <c r="D130" s="76"/>
      <c r="H130" s="77"/>
      <c r="K130" s="83"/>
      <c r="L130" s="83"/>
      <c r="M130" s="81"/>
    </row>
    <row r="131" spans="3:13" s="68" customFormat="1" x14ac:dyDescent="0.35">
      <c r="C131" s="76"/>
      <c r="D131" s="76"/>
      <c r="H131" s="77"/>
      <c r="K131" s="83"/>
      <c r="L131" s="83"/>
      <c r="M131" s="81"/>
    </row>
    <row r="132" spans="3:13" s="68" customFormat="1" x14ac:dyDescent="0.35">
      <c r="C132" s="76"/>
      <c r="D132" s="76"/>
      <c r="H132" s="77"/>
      <c r="K132" s="83"/>
      <c r="L132" s="83"/>
      <c r="M132" s="81"/>
    </row>
    <row r="133" spans="3:13" s="68" customFormat="1" x14ac:dyDescent="0.35">
      <c r="C133" s="76"/>
      <c r="D133" s="76"/>
      <c r="H133" s="77"/>
      <c r="K133" s="83"/>
      <c r="L133" s="83"/>
      <c r="M133" s="81"/>
    </row>
    <row r="134" spans="3:13" s="68" customFormat="1" x14ac:dyDescent="0.35">
      <c r="C134" s="76"/>
      <c r="D134" s="76"/>
      <c r="H134" s="77"/>
      <c r="K134" s="83"/>
      <c r="L134" s="83"/>
      <c r="M134" s="81"/>
    </row>
    <row r="135" spans="3:13" s="68" customFormat="1" x14ac:dyDescent="0.35">
      <c r="C135" s="76"/>
      <c r="D135" s="76"/>
      <c r="H135" s="77"/>
      <c r="K135" s="83"/>
      <c r="L135" s="83"/>
      <c r="M135" s="81"/>
    </row>
    <row r="136" spans="3:13" s="68" customFormat="1" x14ac:dyDescent="0.35">
      <c r="C136" s="76"/>
      <c r="D136" s="76"/>
      <c r="H136" s="77"/>
      <c r="K136" s="83"/>
      <c r="L136" s="83"/>
      <c r="M136" s="81"/>
    </row>
    <row r="137" spans="3:13" s="68" customFormat="1" x14ac:dyDescent="0.35">
      <c r="C137" s="76"/>
      <c r="D137" s="76"/>
      <c r="H137" s="77"/>
      <c r="K137" s="83"/>
      <c r="L137" s="83"/>
      <c r="M137" s="81"/>
    </row>
    <row r="138" spans="3:13" s="68" customFormat="1" x14ac:dyDescent="0.35">
      <c r="C138" s="76"/>
      <c r="D138" s="76"/>
      <c r="H138" s="77"/>
      <c r="K138" s="83"/>
      <c r="L138" s="83"/>
      <c r="M138" s="81"/>
    </row>
    <row r="139" spans="3:13" s="68" customFormat="1" x14ac:dyDescent="0.35">
      <c r="C139" s="76"/>
      <c r="D139" s="76"/>
      <c r="H139" s="77"/>
      <c r="K139" s="83"/>
      <c r="L139" s="83"/>
      <c r="M139" s="81"/>
    </row>
    <row r="140" spans="3:13" s="68" customFormat="1" x14ac:dyDescent="0.35">
      <c r="C140" s="76"/>
      <c r="D140" s="76"/>
      <c r="H140" s="77"/>
      <c r="K140" s="83"/>
      <c r="L140" s="83"/>
      <c r="M140" s="81"/>
    </row>
    <row r="141" spans="3:13" s="68" customFormat="1" x14ac:dyDescent="0.35">
      <c r="C141" s="76"/>
      <c r="D141" s="76"/>
      <c r="H141" s="77"/>
      <c r="K141" s="83"/>
      <c r="L141" s="83"/>
      <c r="M141" s="81"/>
    </row>
    <row r="142" spans="3:13" s="68" customFormat="1" x14ac:dyDescent="0.35">
      <c r="C142" s="76"/>
      <c r="D142" s="76"/>
      <c r="H142" s="77"/>
      <c r="K142" s="83"/>
      <c r="L142" s="83"/>
      <c r="M142" s="81"/>
    </row>
    <row r="143" spans="3:13" s="68" customFormat="1" x14ac:dyDescent="0.35">
      <c r="C143" s="76"/>
      <c r="D143" s="76"/>
      <c r="H143" s="77"/>
      <c r="K143" s="83"/>
      <c r="L143" s="83"/>
      <c r="M143" s="81"/>
    </row>
    <row r="144" spans="3:13" s="68" customFormat="1" x14ac:dyDescent="0.35">
      <c r="C144" s="76"/>
      <c r="D144" s="76"/>
      <c r="H144" s="77"/>
      <c r="K144" s="83"/>
      <c r="L144" s="83"/>
      <c r="M144" s="81"/>
    </row>
    <row r="145" spans="3:13" s="68" customFormat="1" x14ac:dyDescent="0.35">
      <c r="C145" s="76"/>
      <c r="D145" s="76"/>
      <c r="H145" s="77"/>
      <c r="K145" s="83"/>
      <c r="L145" s="83"/>
      <c r="M145" s="81"/>
    </row>
    <row r="146" spans="3:13" s="68" customFormat="1" x14ac:dyDescent="0.35">
      <c r="C146" s="76"/>
      <c r="D146" s="76"/>
      <c r="H146" s="77"/>
      <c r="K146" s="83"/>
      <c r="L146" s="83"/>
      <c r="M146" s="81"/>
    </row>
    <row r="147" spans="3:13" s="68" customFormat="1" x14ac:dyDescent="0.35">
      <c r="C147" s="76"/>
      <c r="D147" s="76"/>
      <c r="H147" s="77"/>
      <c r="K147" s="83"/>
      <c r="L147" s="83"/>
      <c r="M147" s="81"/>
    </row>
    <row r="148" spans="3:13" s="68" customFormat="1" x14ac:dyDescent="0.35">
      <c r="C148" s="76"/>
      <c r="D148" s="76"/>
      <c r="H148" s="77"/>
      <c r="K148" s="83"/>
      <c r="L148" s="83"/>
      <c r="M148" s="81"/>
    </row>
    <row r="149" spans="3:13" s="68" customFormat="1" x14ac:dyDescent="0.35">
      <c r="C149" s="76"/>
      <c r="D149" s="76"/>
      <c r="H149" s="77"/>
      <c r="K149" s="83"/>
      <c r="L149" s="83"/>
      <c r="M149" s="81"/>
    </row>
    <row r="150" spans="3:13" s="68" customFormat="1" x14ac:dyDescent="0.35">
      <c r="C150" s="76"/>
      <c r="D150" s="76"/>
      <c r="H150" s="77"/>
      <c r="K150" s="83"/>
      <c r="L150" s="83"/>
      <c r="M150" s="81"/>
    </row>
    <row r="151" spans="3:13" s="68" customFormat="1" x14ac:dyDescent="0.35">
      <c r="C151" s="76"/>
      <c r="D151" s="76"/>
      <c r="H151" s="77"/>
      <c r="K151" s="83"/>
      <c r="L151" s="83"/>
      <c r="M151" s="81"/>
    </row>
    <row r="152" spans="3:13" s="68" customFormat="1" x14ac:dyDescent="0.35">
      <c r="C152" s="76"/>
      <c r="D152" s="76"/>
      <c r="H152" s="77"/>
      <c r="K152" s="83"/>
      <c r="L152" s="83"/>
      <c r="M152" s="81"/>
    </row>
    <row r="153" spans="3:13" s="68" customFormat="1" x14ac:dyDescent="0.35">
      <c r="C153" s="76"/>
      <c r="D153" s="76"/>
      <c r="H153" s="77"/>
      <c r="K153" s="83"/>
      <c r="L153" s="83"/>
      <c r="M153" s="81"/>
    </row>
    <row r="154" spans="3:13" s="68" customFormat="1" x14ac:dyDescent="0.35">
      <c r="C154" s="76"/>
      <c r="D154" s="76"/>
      <c r="H154" s="77"/>
      <c r="K154" s="83"/>
      <c r="L154" s="83"/>
      <c r="M154" s="81"/>
    </row>
    <row r="155" spans="3:13" s="68" customFormat="1" x14ac:dyDescent="0.35">
      <c r="C155" s="76"/>
      <c r="D155" s="76"/>
      <c r="H155" s="77"/>
      <c r="K155" s="83"/>
      <c r="L155" s="83"/>
      <c r="M155" s="81"/>
    </row>
    <row r="156" spans="3:13" s="68" customFormat="1" x14ac:dyDescent="0.35">
      <c r="C156" s="76"/>
      <c r="D156" s="76"/>
      <c r="H156" s="77"/>
      <c r="K156" s="83"/>
      <c r="L156" s="83"/>
      <c r="M156" s="81"/>
    </row>
    <row r="157" spans="3:13" s="68" customFormat="1" x14ac:dyDescent="0.35">
      <c r="C157" s="76"/>
      <c r="D157" s="76"/>
      <c r="H157" s="77"/>
      <c r="K157" s="83"/>
      <c r="L157" s="83"/>
      <c r="M157" s="81"/>
    </row>
    <row r="158" spans="3:13" s="68" customFormat="1" x14ac:dyDescent="0.35">
      <c r="C158" s="76"/>
      <c r="D158" s="76"/>
      <c r="H158" s="77"/>
      <c r="K158" s="83"/>
      <c r="L158" s="83"/>
      <c r="M158" s="81"/>
    </row>
    <row r="159" spans="3:13" s="68" customFormat="1" x14ac:dyDescent="0.35">
      <c r="C159" s="76"/>
      <c r="D159" s="76"/>
      <c r="H159" s="77"/>
      <c r="K159" s="83"/>
      <c r="L159" s="83"/>
      <c r="M159" s="81"/>
    </row>
    <row r="160" spans="3:13" s="68" customFormat="1" x14ac:dyDescent="0.35">
      <c r="C160" s="76"/>
      <c r="D160" s="76"/>
      <c r="H160" s="77"/>
      <c r="K160" s="83"/>
      <c r="L160" s="83"/>
      <c r="M160" s="81"/>
    </row>
    <row r="161" spans="3:13" s="68" customFormat="1" x14ac:dyDescent="0.35">
      <c r="C161" s="76"/>
      <c r="D161" s="76"/>
      <c r="H161" s="77"/>
      <c r="K161" s="83"/>
      <c r="L161" s="83"/>
      <c r="M161" s="81"/>
    </row>
    <row r="162" spans="3:13" s="68" customFormat="1" x14ac:dyDescent="0.35">
      <c r="C162" s="76"/>
      <c r="D162" s="76"/>
      <c r="H162" s="77"/>
      <c r="K162" s="83"/>
      <c r="L162" s="83"/>
      <c r="M162" s="81"/>
    </row>
    <row r="163" spans="3:13" s="68" customFormat="1" x14ac:dyDescent="0.35">
      <c r="C163" s="76"/>
      <c r="D163" s="76"/>
      <c r="H163" s="77"/>
      <c r="K163" s="83"/>
      <c r="L163" s="83"/>
      <c r="M163" s="81"/>
    </row>
    <row r="164" spans="3:13" s="68" customFormat="1" x14ac:dyDescent="0.35">
      <c r="C164" s="76"/>
      <c r="D164" s="76"/>
      <c r="H164" s="77"/>
      <c r="K164" s="83"/>
      <c r="L164" s="83"/>
      <c r="M164" s="81"/>
    </row>
    <row r="165" spans="3:13" s="68" customFormat="1" x14ac:dyDescent="0.35">
      <c r="C165" s="76"/>
      <c r="D165" s="76"/>
      <c r="H165" s="77"/>
      <c r="K165" s="83"/>
      <c r="L165" s="83"/>
      <c r="M165" s="81"/>
    </row>
    <row r="166" spans="3:13" s="68" customFormat="1" x14ac:dyDescent="0.35">
      <c r="C166" s="76"/>
      <c r="D166" s="76"/>
      <c r="H166" s="77"/>
      <c r="K166" s="83"/>
      <c r="L166" s="83"/>
      <c r="M166" s="81"/>
    </row>
    <row r="167" spans="3:13" s="68" customFormat="1" x14ac:dyDescent="0.35">
      <c r="C167" s="76"/>
      <c r="D167" s="76"/>
      <c r="H167" s="77"/>
      <c r="K167" s="83"/>
      <c r="L167" s="83"/>
      <c r="M167" s="81"/>
    </row>
    <row r="168" spans="3:13" s="68" customFormat="1" x14ac:dyDescent="0.35">
      <c r="C168" s="76"/>
      <c r="D168" s="76"/>
      <c r="H168" s="77"/>
      <c r="K168" s="83"/>
      <c r="L168" s="83"/>
      <c r="M168" s="81"/>
    </row>
    <row r="169" spans="3:13" s="68" customFormat="1" x14ac:dyDescent="0.35">
      <c r="C169" s="76"/>
      <c r="D169" s="76"/>
      <c r="H169" s="77"/>
      <c r="K169" s="83"/>
      <c r="L169" s="83"/>
      <c r="M169" s="81"/>
    </row>
    <row r="170" spans="3:13" s="68" customFormat="1" x14ac:dyDescent="0.35">
      <c r="C170" s="76"/>
      <c r="D170" s="76"/>
      <c r="H170" s="77"/>
      <c r="K170" s="83"/>
      <c r="L170" s="83"/>
      <c r="M170" s="81"/>
    </row>
    <row r="171" spans="3:13" s="68" customFormat="1" x14ac:dyDescent="0.35">
      <c r="C171" s="76"/>
      <c r="D171" s="76"/>
      <c r="H171" s="77"/>
      <c r="K171" s="83"/>
      <c r="L171" s="83"/>
      <c r="M171" s="81"/>
    </row>
    <row r="172" spans="3:13" s="68" customFormat="1" x14ac:dyDescent="0.35">
      <c r="C172" s="76"/>
      <c r="D172" s="76"/>
      <c r="H172" s="77"/>
      <c r="K172" s="83"/>
      <c r="L172" s="83"/>
      <c r="M172" s="81"/>
    </row>
    <row r="173" spans="3:13" s="68" customFormat="1" x14ac:dyDescent="0.35">
      <c r="C173" s="76"/>
      <c r="D173" s="76"/>
      <c r="H173" s="77"/>
      <c r="K173" s="83"/>
      <c r="L173" s="83"/>
      <c r="M173" s="81"/>
    </row>
    <row r="174" spans="3:13" s="68" customFormat="1" x14ac:dyDescent="0.35">
      <c r="C174" s="76"/>
      <c r="D174" s="76"/>
      <c r="H174" s="77"/>
      <c r="K174" s="83"/>
      <c r="L174" s="83"/>
      <c r="M174" s="81"/>
    </row>
    <row r="175" spans="3:13" s="68" customFormat="1" x14ac:dyDescent="0.35">
      <c r="C175" s="76"/>
      <c r="D175" s="76"/>
      <c r="H175" s="77"/>
      <c r="K175" s="83"/>
      <c r="L175" s="83"/>
      <c r="M175" s="81"/>
    </row>
    <row r="176" spans="3:13" s="68" customFormat="1" x14ac:dyDescent="0.35">
      <c r="C176" s="76"/>
      <c r="D176" s="76"/>
      <c r="H176" s="77"/>
      <c r="K176" s="83"/>
      <c r="L176" s="83"/>
      <c r="M176" s="81"/>
    </row>
    <row r="177" spans="3:13" s="68" customFormat="1" x14ac:dyDescent="0.35">
      <c r="C177" s="76"/>
      <c r="D177" s="76"/>
      <c r="H177" s="77"/>
      <c r="K177" s="83"/>
      <c r="L177" s="83"/>
      <c r="M177" s="81"/>
    </row>
    <row r="178" spans="3:13" s="68" customFormat="1" x14ac:dyDescent="0.35">
      <c r="C178" s="76"/>
      <c r="D178" s="76"/>
      <c r="H178" s="77"/>
      <c r="K178" s="83"/>
      <c r="L178" s="83"/>
      <c r="M178" s="81"/>
    </row>
    <row r="179" spans="3:13" s="68" customFormat="1" x14ac:dyDescent="0.35">
      <c r="C179" s="76"/>
      <c r="D179" s="76"/>
      <c r="H179" s="77"/>
      <c r="K179" s="83"/>
      <c r="L179" s="83"/>
      <c r="M179" s="81"/>
    </row>
    <row r="180" spans="3:13" s="68" customFormat="1" x14ac:dyDescent="0.35">
      <c r="C180" s="76"/>
      <c r="D180" s="76"/>
      <c r="H180" s="77"/>
      <c r="K180" s="83"/>
      <c r="L180" s="83"/>
      <c r="M180" s="81"/>
    </row>
    <row r="181" spans="3:13" s="68" customFormat="1" x14ac:dyDescent="0.35">
      <c r="C181" s="76"/>
      <c r="D181" s="76"/>
      <c r="H181" s="77"/>
      <c r="K181" s="83"/>
      <c r="L181" s="83"/>
      <c r="M181" s="81"/>
    </row>
    <row r="182" spans="3:13" s="68" customFormat="1" x14ac:dyDescent="0.35">
      <c r="C182" s="76"/>
      <c r="D182" s="76"/>
      <c r="H182" s="77"/>
      <c r="K182" s="83"/>
      <c r="L182" s="83"/>
      <c r="M182" s="81"/>
    </row>
    <row r="183" spans="3:13" s="68" customFormat="1" x14ac:dyDescent="0.35">
      <c r="C183" s="76"/>
      <c r="D183" s="76"/>
      <c r="H183" s="77"/>
      <c r="K183" s="83"/>
      <c r="L183" s="83"/>
      <c r="M183" s="81"/>
    </row>
    <row r="184" spans="3:13" s="68" customFormat="1" x14ac:dyDescent="0.35">
      <c r="C184" s="76"/>
      <c r="D184" s="76"/>
      <c r="H184" s="77"/>
      <c r="K184" s="83"/>
      <c r="L184" s="83"/>
      <c r="M184" s="81"/>
    </row>
    <row r="185" spans="3:13" s="68" customFormat="1" x14ac:dyDescent="0.35">
      <c r="C185" s="76"/>
      <c r="D185" s="76"/>
      <c r="H185" s="77"/>
      <c r="K185" s="83"/>
      <c r="L185" s="83"/>
      <c r="M185" s="81"/>
    </row>
    <row r="186" spans="3:13" s="68" customFormat="1" x14ac:dyDescent="0.35">
      <c r="C186" s="76"/>
      <c r="D186" s="76"/>
      <c r="H186" s="77"/>
      <c r="K186" s="83"/>
      <c r="L186" s="83"/>
      <c r="M186" s="81"/>
    </row>
    <row r="187" spans="3:13" s="68" customFormat="1" x14ac:dyDescent="0.35">
      <c r="C187" s="76"/>
      <c r="D187" s="76"/>
      <c r="H187" s="77"/>
      <c r="K187" s="83"/>
      <c r="L187" s="83"/>
      <c r="M187" s="81"/>
    </row>
    <row r="188" spans="3:13" s="68" customFormat="1" x14ac:dyDescent="0.35">
      <c r="C188" s="76"/>
      <c r="D188" s="76"/>
      <c r="H188" s="77"/>
      <c r="K188" s="83"/>
      <c r="L188" s="83"/>
      <c r="M188" s="81"/>
    </row>
    <row r="189" spans="3:13" s="68" customFormat="1" x14ac:dyDescent="0.35">
      <c r="C189" s="76"/>
      <c r="D189" s="76"/>
      <c r="H189" s="77"/>
      <c r="K189" s="83"/>
      <c r="L189" s="83"/>
      <c r="M189" s="81"/>
    </row>
    <row r="190" spans="3:13" s="68" customFormat="1" x14ac:dyDescent="0.35">
      <c r="C190" s="76"/>
      <c r="D190" s="76"/>
      <c r="H190" s="77"/>
      <c r="K190" s="83"/>
      <c r="L190" s="83"/>
      <c r="M190" s="81"/>
    </row>
    <row r="191" spans="3:13" s="68" customFormat="1" x14ac:dyDescent="0.35">
      <c r="C191" s="76"/>
      <c r="D191" s="76"/>
      <c r="H191" s="77"/>
      <c r="K191" s="83"/>
      <c r="L191" s="83"/>
      <c r="M191" s="81"/>
    </row>
    <row r="192" spans="3:13" s="68" customFormat="1" x14ac:dyDescent="0.35">
      <c r="C192" s="76"/>
      <c r="D192" s="76"/>
      <c r="H192" s="77"/>
      <c r="K192" s="83"/>
      <c r="L192" s="83"/>
      <c r="M192" s="81"/>
    </row>
    <row r="193" spans="3:13" s="68" customFormat="1" x14ac:dyDescent="0.35">
      <c r="C193" s="76"/>
      <c r="D193" s="76"/>
      <c r="H193" s="77"/>
      <c r="K193" s="83"/>
      <c r="L193" s="83"/>
      <c r="M193" s="81"/>
    </row>
    <row r="194" spans="3:13" s="68" customFormat="1" x14ac:dyDescent="0.35">
      <c r="C194" s="76"/>
      <c r="D194" s="76"/>
      <c r="H194" s="77"/>
      <c r="K194" s="83"/>
      <c r="L194" s="83"/>
      <c r="M194" s="81"/>
    </row>
    <row r="195" spans="3:13" s="68" customFormat="1" x14ac:dyDescent="0.35">
      <c r="C195" s="76"/>
      <c r="D195" s="76"/>
      <c r="H195" s="77"/>
      <c r="K195" s="83"/>
      <c r="L195" s="83"/>
      <c r="M195" s="81"/>
    </row>
    <row r="196" spans="3:13" s="68" customFormat="1" x14ac:dyDescent="0.35">
      <c r="C196" s="76"/>
      <c r="D196" s="76"/>
      <c r="H196" s="77"/>
      <c r="K196" s="83"/>
      <c r="L196" s="83"/>
      <c r="M196" s="81"/>
    </row>
    <row r="197" spans="3:13" s="68" customFormat="1" x14ac:dyDescent="0.35">
      <c r="C197" s="76"/>
      <c r="D197" s="76"/>
      <c r="H197" s="77"/>
      <c r="K197" s="83"/>
      <c r="L197" s="83"/>
      <c r="M197" s="81"/>
    </row>
    <row r="198" spans="3:13" s="68" customFormat="1" x14ac:dyDescent="0.35">
      <c r="C198" s="76"/>
      <c r="D198" s="76"/>
      <c r="H198" s="77"/>
      <c r="K198" s="83"/>
      <c r="L198" s="83"/>
      <c r="M198" s="81"/>
    </row>
    <row r="199" spans="3:13" s="68" customFormat="1" x14ac:dyDescent="0.35">
      <c r="C199" s="76"/>
      <c r="D199" s="76"/>
      <c r="H199" s="77"/>
      <c r="K199" s="83"/>
      <c r="L199" s="83"/>
      <c r="M199" s="81"/>
    </row>
    <row r="200" spans="3:13" s="68" customFormat="1" x14ac:dyDescent="0.35">
      <c r="C200" s="76"/>
      <c r="D200" s="76"/>
      <c r="H200" s="77"/>
      <c r="K200" s="83"/>
      <c r="L200" s="83"/>
      <c r="M200" s="81"/>
    </row>
    <row r="201" spans="3:13" s="68" customFormat="1" x14ac:dyDescent="0.35">
      <c r="C201" s="76"/>
      <c r="D201" s="76"/>
      <c r="H201" s="77"/>
      <c r="K201" s="83"/>
      <c r="L201" s="83"/>
      <c r="M201" s="81"/>
    </row>
    <row r="202" spans="3:13" s="68" customFormat="1" x14ac:dyDescent="0.35">
      <c r="C202" s="76"/>
      <c r="D202" s="76"/>
      <c r="H202" s="77"/>
      <c r="K202" s="83"/>
      <c r="L202" s="83"/>
      <c r="M202" s="81"/>
    </row>
    <row r="203" spans="3:13" s="68" customFormat="1" x14ac:dyDescent="0.35">
      <c r="C203" s="76"/>
      <c r="D203" s="76"/>
      <c r="H203" s="77"/>
      <c r="K203" s="83"/>
      <c r="L203" s="83"/>
      <c r="M203" s="81"/>
    </row>
    <row r="204" spans="3:13" s="68" customFormat="1" x14ac:dyDescent="0.35">
      <c r="C204" s="76"/>
      <c r="D204" s="76"/>
      <c r="H204" s="77"/>
      <c r="K204" s="83"/>
      <c r="L204" s="83"/>
      <c r="M204" s="81"/>
    </row>
    <row r="205" spans="3:13" s="68" customFormat="1" x14ac:dyDescent="0.35">
      <c r="C205" s="76"/>
      <c r="D205" s="76"/>
      <c r="H205" s="77"/>
      <c r="K205" s="83"/>
      <c r="L205" s="83"/>
      <c r="M205" s="81"/>
    </row>
    <row r="206" spans="3:13" s="68" customFormat="1" x14ac:dyDescent="0.35">
      <c r="C206" s="76"/>
      <c r="D206" s="76"/>
      <c r="H206" s="77"/>
      <c r="K206" s="83"/>
      <c r="L206" s="83"/>
      <c r="M206" s="81"/>
    </row>
    <row r="207" spans="3:13" s="68" customFormat="1" x14ac:dyDescent="0.35">
      <c r="C207" s="76"/>
      <c r="D207" s="76"/>
      <c r="H207" s="77"/>
      <c r="K207" s="83"/>
      <c r="L207" s="83"/>
      <c r="M207" s="81"/>
    </row>
    <row r="208" spans="3:13" s="68" customFormat="1" x14ac:dyDescent="0.35">
      <c r="C208" s="76"/>
      <c r="D208" s="76"/>
      <c r="H208" s="77"/>
      <c r="K208" s="83"/>
      <c r="L208" s="83"/>
      <c r="M208" s="81"/>
    </row>
    <row r="209" spans="3:13" s="68" customFormat="1" x14ac:dyDescent="0.35">
      <c r="C209" s="76"/>
      <c r="D209" s="76"/>
      <c r="H209" s="77"/>
      <c r="K209" s="83"/>
      <c r="L209" s="83"/>
      <c r="M209" s="81"/>
    </row>
    <row r="210" spans="3:13" s="68" customFormat="1" x14ac:dyDescent="0.35">
      <c r="C210" s="76"/>
      <c r="D210" s="76"/>
      <c r="H210" s="77"/>
      <c r="K210" s="83"/>
      <c r="L210" s="83"/>
      <c r="M210" s="81"/>
    </row>
    <row r="211" spans="3:13" s="68" customFormat="1" x14ac:dyDescent="0.35">
      <c r="C211" s="76"/>
      <c r="D211" s="76"/>
      <c r="H211" s="77"/>
      <c r="K211" s="83"/>
      <c r="L211" s="83"/>
      <c r="M211" s="81"/>
    </row>
    <row r="212" spans="3:13" s="68" customFormat="1" x14ac:dyDescent="0.35">
      <c r="C212" s="76"/>
      <c r="D212" s="76"/>
      <c r="H212" s="77"/>
      <c r="K212" s="83"/>
      <c r="L212" s="83"/>
      <c r="M212" s="81"/>
    </row>
    <row r="213" spans="3:13" s="68" customFormat="1" x14ac:dyDescent="0.35">
      <c r="C213" s="76"/>
      <c r="D213" s="76"/>
      <c r="H213" s="77"/>
      <c r="K213" s="83"/>
      <c r="L213" s="83"/>
      <c r="M213" s="81"/>
    </row>
    <row r="214" spans="3:13" s="68" customFormat="1" x14ac:dyDescent="0.35">
      <c r="C214" s="76"/>
      <c r="D214" s="76"/>
      <c r="H214" s="77"/>
      <c r="K214" s="83"/>
      <c r="L214" s="83"/>
      <c r="M214" s="81"/>
    </row>
    <row r="215" spans="3:13" s="68" customFormat="1" x14ac:dyDescent="0.35">
      <c r="C215" s="76"/>
      <c r="D215" s="76"/>
      <c r="H215" s="77"/>
      <c r="K215" s="83"/>
      <c r="L215" s="83"/>
      <c r="M215" s="81"/>
    </row>
    <row r="216" spans="3:13" s="68" customFormat="1" x14ac:dyDescent="0.35">
      <c r="C216" s="76"/>
      <c r="D216" s="76"/>
      <c r="H216" s="77"/>
      <c r="K216" s="83"/>
      <c r="L216" s="83"/>
      <c r="M216" s="81"/>
    </row>
    <row r="217" spans="3:13" s="68" customFormat="1" x14ac:dyDescent="0.35">
      <c r="C217" s="76"/>
      <c r="D217" s="76"/>
      <c r="H217" s="77"/>
      <c r="K217" s="83"/>
      <c r="L217" s="83"/>
      <c r="M217" s="81"/>
    </row>
    <row r="218" spans="3:13" s="68" customFormat="1" x14ac:dyDescent="0.35">
      <c r="C218" s="76"/>
      <c r="D218" s="76"/>
      <c r="H218" s="77"/>
      <c r="K218" s="83"/>
      <c r="L218" s="83"/>
      <c r="M218" s="81"/>
    </row>
    <row r="219" spans="3:13" s="68" customFormat="1" x14ac:dyDescent="0.35">
      <c r="C219" s="76"/>
      <c r="D219" s="76"/>
      <c r="H219" s="77"/>
      <c r="K219" s="83"/>
      <c r="L219" s="83"/>
      <c r="M219" s="81"/>
    </row>
    <row r="220" spans="3:13" s="68" customFormat="1" x14ac:dyDescent="0.35">
      <c r="C220" s="76"/>
      <c r="D220" s="76"/>
      <c r="H220" s="77"/>
      <c r="K220" s="83"/>
      <c r="L220" s="83"/>
      <c r="M220" s="81"/>
    </row>
    <row r="221" spans="3:13" s="68" customFormat="1" x14ac:dyDescent="0.35">
      <c r="C221" s="76"/>
      <c r="D221" s="76"/>
      <c r="H221" s="77"/>
      <c r="K221" s="83"/>
      <c r="L221" s="83"/>
      <c r="M221" s="81"/>
    </row>
    <row r="222" spans="3:13" s="68" customFormat="1" x14ac:dyDescent="0.35">
      <c r="C222" s="76"/>
      <c r="D222" s="76"/>
      <c r="H222" s="77"/>
      <c r="K222" s="83"/>
      <c r="L222" s="83"/>
      <c r="M222" s="81"/>
    </row>
    <row r="223" spans="3:13" s="68" customFormat="1" x14ac:dyDescent="0.35">
      <c r="C223" s="76"/>
      <c r="D223" s="76"/>
      <c r="H223" s="77"/>
      <c r="K223" s="83"/>
      <c r="L223" s="83"/>
      <c r="M223" s="81"/>
    </row>
    <row r="224" spans="3:13" s="68" customFormat="1" x14ac:dyDescent="0.35">
      <c r="C224" s="76"/>
      <c r="D224" s="76"/>
      <c r="H224" s="77"/>
      <c r="K224" s="83"/>
      <c r="L224" s="83"/>
      <c r="M224" s="81"/>
    </row>
    <row r="225" spans="3:13" s="68" customFormat="1" x14ac:dyDescent="0.35">
      <c r="C225" s="76"/>
      <c r="D225" s="76"/>
      <c r="H225" s="77"/>
      <c r="K225" s="83"/>
      <c r="L225" s="83"/>
      <c r="M225" s="81"/>
    </row>
    <row r="226" spans="3:13" s="68" customFormat="1" x14ac:dyDescent="0.35">
      <c r="C226" s="76"/>
      <c r="D226" s="76"/>
      <c r="H226" s="77"/>
      <c r="K226" s="83"/>
      <c r="L226" s="83"/>
      <c r="M226" s="81"/>
    </row>
    <row r="227" spans="3:13" s="68" customFormat="1" x14ac:dyDescent="0.35">
      <c r="C227" s="76"/>
      <c r="D227" s="76"/>
      <c r="H227" s="77"/>
      <c r="K227" s="83"/>
      <c r="L227" s="83"/>
      <c r="M227" s="81"/>
    </row>
    <row r="228" spans="3:13" s="68" customFormat="1" x14ac:dyDescent="0.35">
      <c r="C228" s="76"/>
      <c r="D228" s="76"/>
      <c r="H228" s="77"/>
      <c r="K228" s="83"/>
      <c r="L228" s="83"/>
      <c r="M228" s="81"/>
    </row>
    <row r="229" spans="3:13" s="68" customFormat="1" x14ac:dyDescent="0.35">
      <c r="C229" s="76"/>
      <c r="D229" s="76"/>
      <c r="H229" s="77"/>
      <c r="K229" s="83"/>
      <c r="L229" s="83"/>
      <c r="M229" s="81"/>
    </row>
    <row r="230" spans="3:13" s="68" customFormat="1" x14ac:dyDescent="0.35">
      <c r="C230" s="76"/>
      <c r="D230" s="76"/>
      <c r="H230" s="77"/>
      <c r="K230" s="83"/>
      <c r="L230" s="83"/>
      <c r="M230" s="81"/>
    </row>
    <row r="231" spans="3:13" s="68" customFormat="1" x14ac:dyDescent="0.35">
      <c r="C231" s="76"/>
      <c r="D231" s="76"/>
      <c r="H231" s="77"/>
      <c r="K231" s="83"/>
      <c r="L231" s="83"/>
      <c r="M231" s="81"/>
    </row>
    <row r="232" spans="3:13" s="68" customFormat="1" x14ac:dyDescent="0.35">
      <c r="C232" s="76"/>
      <c r="D232" s="76"/>
      <c r="H232" s="77"/>
      <c r="K232" s="83"/>
      <c r="L232" s="83"/>
      <c r="M232" s="81"/>
    </row>
    <row r="233" spans="3:13" s="68" customFormat="1" x14ac:dyDescent="0.35">
      <c r="C233" s="76"/>
      <c r="D233" s="76"/>
      <c r="H233" s="77"/>
      <c r="K233" s="83"/>
      <c r="L233" s="83"/>
      <c r="M233" s="81"/>
    </row>
    <row r="234" spans="3:13" s="68" customFormat="1" x14ac:dyDescent="0.35">
      <c r="C234" s="76"/>
      <c r="D234" s="76"/>
      <c r="H234" s="77"/>
      <c r="K234" s="83"/>
      <c r="L234" s="83"/>
      <c r="M234" s="81"/>
    </row>
    <row r="235" spans="3:13" s="68" customFormat="1" x14ac:dyDescent="0.35">
      <c r="C235" s="76"/>
      <c r="D235" s="76"/>
      <c r="H235" s="77"/>
      <c r="K235" s="83"/>
      <c r="L235" s="83"/>
      <c r="M235" s="81"/>
    </row>
    <row r="236" spans="3:13" s="68" customFormat="1" x14ac:dyDescent="0.35">
      <c r="C236" s="76"/>
      <c r="D236" s="76"/>
      <c r="H236" s="77"/>
      <c r="K236" s="83"/>
      <c r="L236" s="83"/>
      <c r="M236" s="81"/>
    </row>
    <row r="237" spans="3:13" s="68" customFormat="1" x14ac:dyDescent="0.35">
      <c r="C237" s="76"/>
      <c r="D237" s="76"/>
      <c r="H237" s="77"/>
      <c r="K237" s="83"/>
      <c r="L237" s="83"/>
      <c r="M237" s="81"/>
    </row>
    <row r="238" spans="3:13" s="68" customFormat="1" x14ac:dyDescent="0.35">
      <c r="C238" s="76"/>
      <c r="D238" s="76"/>
      <c r="H238" s="77"/>
      <c r="K238" s="83"/>
      <c r="L238" s="83"/>
      <c r="M238" s="81"/>
    </row>
    <row r="239" spans="3:13" s="68" customFormat="1" x14ac:dyDescent="0.35">
      <c r="C239" s="76"/>
      <c r="D239" s="76"/>
      <c r="H239" s="77"/>
      <c r="K239" s="83"/>
      <c r="L239" s="83"/>
      <c r="M239" s="81"/>
    </row>
    <row r="240" spans="3:13" s="68" customFormat="1" x14ac:dyDescent="0.35">
      <c r="C240" s="76"/>
      <c r="D240" s="76"/>
      <c r="H240" s="77"/>
      <c r="K240" s="83"/>
      <c r="L240" s="83"/>
      <c r="M240" s="81"/>
    </row>
    <row r="241" spans="3:13" s="68" customFormat="1" x14ac:dyDescent="0.35">
      <c r="C241" s="76"/>
      <c r="D241" s="76"/>
      <c r="H241" s="77"/>
      <c r="K241" s="83"/>
      <c r="L241" s="83"/>
      <c r="M241" s="81"/>
    </row>
    <row r="242" spans="3:13" s="68" customFormat="1" x14ac:dyDescent="0.35">
      <c r="C242" s="76"/>
      <c r="D242" s="76"/>
      <c r="H242" s="77"/>
      <c r="K242" s="83"/>
      <c r="L242" s="83"/>
      <c r="M242" s="81"/>
    </row>
    <row r="243" spans="3:13" s="68" customFormat="1" x14ac:dyDescent="0.35">
      <c r="C243" s="76"/>
      <c r="D243" s="76"/>
      <c r="H243" s="77"/>
      <c r="K243" s="83"/>
      <c r="L243" s="83"/>
      <c r="M243" s="81"/>
    </row>
    <row r="244" spans="3:13" s="68" customFormat="1" x14ac:dyDescent="0.35">
      <c r="C244" s="76"/>
      <c r="D244" s="76"/>
      <c r="H244" s="77"/>
      <c r="K244" s="83"/>
      <c r="L244" s="83"/>
      <c r="M244" s="81"/>
    </row>
    <row r="245" spans="3:13" s="68" customFormat="1" x14ac:dyDescent="0.35">
      <c r="C245" s="76"/>
      <c r="D245" s="76"/>
      <c r="H245" s="77"/>
      <c r="K245" s="83"/>
      <c r="L245" s="83"/>
      <c r="M245" s="81"/>
    </row>
    <row r="246" spans="3:13" s="68" customFormat="1" x14ac:dyDescent="0.35">
      <c r="C246" s="76"/>
      <c r="D246" s="76"/>
      <c r="H246" s="77"/>
      <c r="K246" s="83"/>
      <c r="L246" s="83"/>
      <c r="M246" s="81"/>
    </row>
    <row r="247" spans="3:13" s="68" customFormat="1" x14ac:dyDescent="0.35">
      <c r="C247" s="76"/>
      <c r="D247" s="76"/>
      <c r="H247" s="77"/>
      <c r="K247" s="83"/>
      <c r="L247" s="83"/>
      <c r="M247" s="81"/>
    </row>
    <row r="248" spans="3:13" s="68" customFormat="1" x14ac:dyDescent="0.35">
      <c r="C248" s="76"/>
      <c r="D248" s="76"/>
      <c r="H248" s="77"/>
      <c r="K248" s="83"/>
      <c r="L248" s="83"/>
      <c r="M248" s="81"/>
    </row>
    <row r="249" spans="3:13" s="68" customFormat="1" x14ac:dyDescent="0.35">
      <c r="C249" s="76"/>
      <c r="D249" s="76"/>
      <c r="H249" s="77"/>
      <c r="K249" s="83"/>
      <c r="L249" s="83"/>
      <c r="M249" s="81"/>
    </row>
    <row r="250" spans="3:13" s="68" customFormat="1" x14ac:dyDescent="0.35">
      <c r="C250" s="76"/>
      <c r="D250" s="76"/>
      <c r="H250" s="77"/>
      <c r="K250" s="83"/>
      <c r="L250" s="83"/>
      <c r="M250" s="81"/>
    </row>
    <row r="251" spans="3:13" s="68" customFormat="1" x14ac:dyDescent="0.35">
      <c r="C251" s="76"/>
      <c r="D251" s="76"/>
      <c r="H251" s="77"/>
      <c r="K251" s="83"/>
      <c r="L251" s="83"/>
      <c r="M251" s="81"/>
    </row>
    <row r="252" spans="3:13" s="68" customFormat="1" x14ac:dyDescent="0.35">
      <c r="C252" s="76"/>
      <c r="D252" s="76"/>
      <c r="H252" s="77"/>
      <c r="K252" s="83"/>
      <c r="L252" s="83"/>
      <c r="M252" s="81"/>
    </row>
    <row r="253" spans="3:13" s="68" customFormat="1" x14ac:dyDescent="0.35">
      <c r="C253" s="76"/>
      <c r="D253" s="76"/>
      <c r="H253" s="77"/>
      <c r="K253" s="83"/>
      <c r="L253" s="83"/>
      <c r="M253" s="81"/>
    </row>
    <row r="254" spans="3:13" s="68" customFormat="1" x14ac:dyDescent="0.35">
      <c r="C254" s="76"/>
      <c r="D254" s="76"/>
      <c r="H254" s="77"/>
      <c r="K254" s="83"/>
      <c r="L254" s="83"/>
      <c r="M254" s="81"/>
    </row>
    <row r="255" spans="3:13" s="68" customFormat="1" x14ac:dyDescent="0.35">
      <c r="C255" s="76"/>
      <c r="D255" s="76"/>
      <c r="H255" s="77"/>
      <c r="K255" s="83"/>
      <c r="L255" s="83"/>
      <c r="M255" s="81"/>
    </row>
    <row r="256" spans="3:13" s="68" customFormat="1" x14ac:dyDescent="0.35">
      <c r="C256" s="76"/>
      <c r="D256" s="76"/>
      <c r="H256" s="77"/>
      <c r="K256" s="83"/>
      <c r="L256" s="83"/>
      <c r="M256" s="81"/>
    </row>
    <row r="257" spans="3:13" s="68" customFormat="1" x14ac:dyDescent="0.35">
      <c r="C257" s="76"/>
      <c r="D257" s="76"/>
      <c r="H257" s="77"/>
      <c r="K257" s="83"/>
      <c r="L257" s="83"/>
      <c r="M257" s="81"/>
    </row>
    <row r="258" spans="3:13" s="68" customFormat="1" x14ac:dyDescent="0.35">
      <c r="C258" s="76"/>
      <c r="D258" s="76"/>
      <c r="H258" s="77"/>
      <c r="K258" s="83"/>
      <c r="L258" s="83"/>
      <c r="M258" s="81"/>
    </row>
    <row r="259" spans="3:13" s="68" customFormat="1" x14ac:dyDescent="0.35">
      <c r="C259" s="76"/>
      <c r="D259" s="76"/>
      <c r="H259" s="77"/>
      <c r="K259" s="83"/>
      <c r="L259" s="83"/>
      <c r="M259" s="81"/>
    </row>
    <row r="260" spans="3:13" s="68" customFormat="1" x14ac:dyDescent="0.35">
      <c r="C260" s="76"/>
      <c r="D260" s="76"/>
      <c r="H260" s="77"/>
      <c r="K260" s="83"/>
      <c r="L260" s="83"/>
      <c r="M260" s="81"/>
    </row>
    <row r="261" spans="3:13" s="68" customFormat="1" x14ac:dyDescent="0.35">
      <c r="C261" s="76"/>
      <c r="D261" s="76"/>
      <c r="H261" s="77"/>
      <c r="K261" s="83"/>
      <c r="L261" s="83"/>
      <c r="M261" s="81"/>
    </row>
    <row r="262" spans="3:13" s="68" customFormat="1" x14ac:dyDescent="0.35">
      <c r="C262" s="76"/>
      <c r="D262" s="76"/>
      <c r="H262" s="77"/>
      <c r="K262" s="83"/>
      <c r="L262" s="83"/>
      <c r="M262" s="81"/>
    </row>
    <row r="263" spans="3:13" s="68" customFormat="1" x14ac:dyDescent="0.35">
      <c r="C263" s="76"/>
      <c r="D263" s="76"/>
      <c r="H263" s="77"/>
      <c r="K263" s="83"/>
      <c r="L263" s="83"/>
      <c r="M263" s="81"/>
    </row>
    <row r="264" spans="3:13" s="68" customFormat="1" x14ac:dyDescent="0.35">
      <c r="C264" s="76"/>
      <c r="D264" s="76"/>
      <c r="H264" s="77"/>
      <c r="K264" s="83"/>
      <c r="L264" s="83"/>
      <c r="M264" s="81"/>
    </row>
    <row r="265" spans="3:13" s="68" customFormat="1" x14ac:dyDescent="0.35">
      <c r="C265" s="76"/>
      <c r="D265" s="76"/>
      <c r="H265" s="77"/>
      <c r="K265" s="83"/>
      <c r="L265" s="83"/>
      <c r="M265" s="81"/>
    </row>
    <row r="266" spans="3:13" s="68" customFormat="1" x14ac:dyDescent="0.35">
      <c r="C266" s="76"/>
      <c r="D266" s="76"/>
      <c r="H266" s="77"/>
      <c r="K266" s="83"/>
      <c r="L266" s="83"/>
      <c r="M266" s="81"/>
    </row>
    <row r="267" spans="3:13" s="68" customFormat="1" x14ac:dyDescent="0.35">
      <c r="C267" s="76"/>
      <c r="D267" s="76"/>
      <c r="H267" s="77"/>
      <c r="K267" s="83"/>
      <c r="L267" s="83"/>
      <c r="M267" s="81"/>
    </row>
    <row r="268" spans="3:13" s="68" customFormat="1" x14ac:dyDescent="0.35">
      <c r="C268" s="76"/>
      <c r="D268" s="76"/>
      <c r="H268" s="77"/>
      <c r="K268" s="83"/>
      <c r="L268" s="83"/>
      <c r="M268" s="81"/>
    </row>
    <row r="269" spans="3:13" s="68" customFormat="1" x14ac:dyDescent="0.35">
      <c r="C269" s="76"/>
      <c r="D269" s="76"/>
      <c r="H269" s="77"/>
      <c r="K269" s="83"/>
      <c r="L269" s="83"/>
      <c r="M269" s="81"/>
    </row>
    <row r="270" spans="3:13" s="68" customFormat="1" x14ac:dyDescent="0.35">
      <c r="C270" s="76"/>
      <c r="D270" s="76"/>
      <c r="H270" s="77"/>
      <c r="K270" s="83"/>
      <c r="L270" s="83"/>
      <c r="M270" s="81"/>
    </row>
    <row r="271" spans="3:13" s="68" customFormat="1" x14ac:dyDescent="0.35">
      <c r="C271" s="76"/>
      <c r="D271" s="76"/>
      <c r="H271" s="77"/>
      <c r="K271" s="83"/>
      <c r="L271" s="83"/>
      <c r="M271" s="81"/>
    </row>
    <row r="272" spans="3:13" s="68" customFormat="1" x14ac:dyDescent="0.35">
      <c r="C272" s="76"/>
      <c r="D272" s="76"/>
      <c r="H272" s="77"/>
      <c r="K272" s="83"/>
      <c r="L272" s="83"/>
      <c r="M272" s="81"/>
    </row>
    <row r="273" spans="3:13" s="68" customFormat="1" x14ac:dyDescent="0.35">
      <c r="C273" s="76"/>
      <c r="D273" s="76"/>
      <c r="H273" s="77"/>
      <c r="K273" s="83"/>
      <c r="L273" s="83"/>
      <c r="M273" s="81"/>
    </row>
    <row r="274" spans="3:13" s="68" customFormat="1" x14ac:dyDescent="0.35">
      <c r="C274" s="76"/>
      <c r="D274" s="76"/>
      <c r="H274" s="77"/>
      <c r="K274" s="83"/>
      <c r="L274" s="83"/>
      <c r="M274" s="81"/>
    </row>
    <row r="275" spans="3:13" s="68" customFormat="1" x14ac:dyDescent="0.35">
      <c r="C275" s="76"/>
      <c r="D275" s="76"/>
      <c r="H275" s="77"/>
      <c r="K275" s="83"/>
      <c r="L275" s="83"/>
      <c r="M275" s="81"/>
    </row>
    <row r="276" spans="3:13" s="68" customFormat="1" x14ac:dyDescent="0.35">
      <c r="C276" s="76"/>
      <c r="D276" s="76"/>
      <c r="H276" s="77"/>
      <c r="K276" s="83"/>
      <c r="L276" s="83"/>
      <c r="M276" s="81"/>
    </row>
    <row r="277" spans="3:13" s="68" customFormat="1" x14ac:dyDescent="0.35">
      <c r="C277" s="76"/>
      <c r="D277" s="76"/>
      <c r="H277" s="77"/>
      <c r="K277" s="83"/>
      <c r="L277" s="83"/>
      <c r="M277" s="81"/>
    </row>
    <row r="278" spans="3:13" s="68" customFormat="1" x14ac:dyDescent="0.35">
      <c r="C278" s="76"/>
      <c r="D278" s="76"/>
      <c r="H278" s="77"/>
      <c r="K278" s="83"/>
      <c r="L278" s="83"/>
      <c r="M278" s="81"/>
    </row>
    <row r="279" spans="3:13" s="68" customFormat="1" x14ac:dyDescent="0.35">
      <c r="C279" s="76"/>
      <c r="D279" s="76"/>
      <c r="H279" s="77"/>
      <c r="K279" s="83"/>
      <c r="L279" s="83"/>
      <c r="M279" s="81"/>
    </row>
    <row r="280" spans="3:13" s="68" customFormat="1" x14ac:dyDescent="0.35">
      <c r="C280" s="76"/>
      <c r="D280" s="76"/>
      <c r="H280" s="77"/>
      <c r="K280" s="83"/>
      <c r="L280" s="83"/>
      <c r="M280" s="81"/>
    </row>
    <row r="281" spans="3:13" s="68" customFormat="1" x14ac:dyDescent="0.35">
      <c r="C281" s="76"/>
      <c r="D281" s="76"/>
      <c r="H281" s="77"/>
      <c r="K281" s="83"/>
      <c r="L281" s="83"/>
      <c r="M281" s="81"/>
    </row>
    <row r="282" spans="3:13" s="68" customFormat="1" x14ac:dyDescent="0.35">
      <c r="C282" s="76"/>
      <c r="D282" s="76"/>
      <c r="H282" s="77"/>
      <c r="K282" s="83"/>
      <c r="L282" s="83"/>
      <c r="M282" s="81"/>
    </row>
    <row r="283" spans="3:13" s="68" customFormat="1" x14ac:dyDescent="0.35">
      <c r="C283" s="76"/>
      <c r="D283" s="76"/>
      <c r="H283" s="77"/>
      <c r="K283" s="83"/>
      <c r="L283" s="83"/>
      <c r="M283" s="81"/>
    </row>
    <row r="284" spans="3:13" s="68" customFormat="1" x14ac:dyDescent="0.35">
      <c r="C284" s="76"/>
      <c r="D284" s="76"/>
      <c r="H284" s="77"/>
      <c r="K284" s="83"/>
      <c r="L284" s="83"/>
      <c r="M284" s="81"/>
    </row>
    <row r="285" spans="3:13" s="68" customFormat="1" x14ac:dyDescent="0.35">
      <c r="C285" s="76"/>
      <c r="D285" s="76"/>
      <c r="H285" s="77"/>
      <c r="K285" s="83"/>
      <c r="L285" s="83"/>
      <c r="M285" s="81"/>
    </row>
    <row r="286" spans="3:13" s="68" customFormat="1" x14ac:dyDescent="0.35">
      <c r="C286" s="76"/>
      <c r="D286" s="76"/>
      <c r="H286" s="77"/>
      <c r="K286" s="83"/>
      <c r="L286" s="83"/>
      <c r="M286" s="81"/>
    </row>
    <row r="287" spans="3:13" s="68" customFormat="1" x14ac:dyDescent="0.35">
      <c r="C287" s="76"/>
      <c r="D287" s="76"/>
      <c r="H287" s="77"/>
      <c r="K287" s="83"/>
      <c r="L287" s="83"/>
      <c r="M287" s="81"/>
    </row>
    <row r="288" spans="3:13" s="68" customFormat="1" x14ac:dyDescent="0.35">
      <c r="C288" s="76"/>
      <c r="D288" s="76"/>
      <c r="H288" s="77"/>
      <c r="K288" s="83"/>
      <c r="L288" s="83"/>
      <c r="M288" s="81"/>
    </row>
    <row r="289" spans="3:13" s="68" customFormat="1" x14ac:dyDescent="0.35">
      <c r="C289" s="76"/>
      <c r="D289" s="76"/>
      <c r="H289" s="77"/>
      <c r="K289" s="83"/>
      <c r="L289" s="83"/>
      <c r="M289" s="81"/>
    </row>
    <row r="290" spans="3:13" s="68" customFormat="1" x14ac:dyDescent="0.35">
      <c r="C290" s="76"/>
      <c r="D290" s="76"/>
      <c r="H290" s="77"/>
      <c r="K290" s="83"/>
      <c r="L290" s="83"/>
      <c r="M290" s="81"/>
    </row>
    <row r="291" spans="3:13" s="68" customFormat="1" x14ac:dyDescent="0.35">
      <c r="C291" s="76"/>
      <c r="D291" s="76"/>
      <c r="H291" s="77"/>
      <c r="K291" s="83"/>
      <c r="L291" s="83"/>
      <c r="M291" s="81"/>
    </row>
    <row r="292" spans="3:13" s="68" customFormat="1" x14ac:dyDescent="0.35">
      <c r="C292" s="76"/>
      <c r="D292" s="76"/>
      <c r="H292" s="77"/>
      <c r="K292" s="83"/>
      <c r="L292" s="83"/>
      <c r="M292" s="81"/>
    </row>
    <row r="293" spans="3:13" s="68" customFormat="1" x14ac:dyDescent="0.35">
      <c r="C293" s="76"/>
      <c r="D293" s="76"/>
      <c r="H293" s="77"/>
      <c r="K293" s="83"/>
      <c r="L293" s="83"/>
      <c r="M293" s="81"/>
    </row>
    <row r="294" spans="3:13" s="68" customFormat="1" x14ac:dyDescent="0.35">
      <c r="C294" s="76"/>
      <c r="D294" s="76"/>
      <c r="H294" s="77"/>
      <c r="K294" s="83"/>
      <c r="L294" s="83"/>
      <c r="M294" s="81"/>
    </row>
    <row r="295" spans="3:13" s="68" customFormat="1" x14ac:dyDescent="0.35">
      <c r="C295" s="76"/>
      <c r="D295" s="76"/>
      <c r="H295" s="77"/>
      <c r="K295" s="83"/>
      <c r="L295" s="83"/>
      <c r="M295" s="81"/>
    </row>
    <row r="296" spans="3:13" s="68" customFormat="1" x14ac:dyDescent="0.35">
      <c r="C296" s="76"/>
      <c r="D296" s="76"/>
      <c r="H296" s="77"/>
      <c r="K296" s="83"/>
      <c r="L296" s="83"/>
      <c r="M296" s="81"/>
    </row>
    <row r="297" spans="3:13" s="68" customFormat="1" x14ac:dyDescent="0.35">
      <c r="C297" s="76"/>
      <c r="D297" s="76"/>
      <c r="H297" s="77"/>
      <c r="K297" s="83"/>
      <c r="L297" s="83"/>
      <c r="M297" s="81"/>
    </row>
    <row r="298" spans="3:13" s="68" customFormat="1" x14ac:dyDescent="0.35">
      <c r="C298" s="76"/>
      <c r="D298" s="76"/>
      <c r="H298" s="77"/>
      <c r="K298" s="83"/>
      <c r="L298" s="83"/>
      <c r="M298" s="81"/>
    </row>
    <row r="299" spans="3:13" s="68" customFormat="1" x14ac:dyDescent="0.35">
      <c r="C299" s="76"/>
      <c r="D299" s="76"/>
      <c r="H299" s="77"/>
      <c r="K299" s="83"/>
      <c r="L299" s="83"/>
      <c r="M299" s="81"/>
    </row>
    <row r="300" spans="3:13" s="68" customFormat="1" x14ac:dyDescent="0.35">
      <c r="C300" s="76"/>
      <c r="D300" s="76"/>
      <c r="H300" s="77"/>
      <c r="K300" s="83"/>
      <c r="L300" s="83"/>
      <c r="M300" s="81"/>
    </row>
    <row r="301" spans="3:13" s="68" customFormat="1" x14ac:dyDescent="0.35">
      <c r="C301" s="76"/>
      <c r="D301" s="76"/>
      <c r="H301" s="77"/>
      <c r="K301" s="83"/>
      <c r="L301" s="83"/>
      <c r="M301" s="81"/>
    </row>
    <row r="302" spans="3:13" s="68" customFormat="1" x14ac:dyDescent="0.35">
      <c r="C302" s="76"/>
      <c r="D302" s="76"/>
      <c r="H302" s="77"/>
      <c r="K302" s="83"/>
      <c r="L302" s="83"/>
      <c r="M302" s="81"/>
    </row>
    <row r="303" spans="3:13" s="68" customFormat="1" x14ac:dyDescent="0.35">
      <c r="C303" s="76"/>
      <c r="D303" s="76"/>
      <c r="H303" s="77"/>
      <c r="K303" s="83"/>
      <c r="L303" s="83"/>
      <c r="M303" s="81"/>
    </row>
    <row r="304" spans="3:13" s="68" customFormat="1" x14ac:dyDescent="0.35">
      <c r="C304" s="76"/>
      <c r="D304" s="76"/>
      <c r="H304" s="77"/>
      <c r="K304" s="83"/>
      <c r="L304" s="83"/>
      <c r="M304" s="81"/>
    </row>
    <row r="305" spans="3:13" s="68" customFormat="1" x14ac:dyDescent="0.35">
      <c r="C305" s="76"/>
      <c r="D305" s="76"/>
      <c r="H305" s="77"/>
      <c r="K305" s="83"/>
      <c r="L305" s="83"/>
      <c r="M305" s="81"/>
    </row>
    <row r="306" spans="3:13" s="68" customFormat="1" x14ac:dyDescent="0.35">
      <c r="C306" s="76"/>
      <c r="D306" s="76"/>
      <c r="H306" s="77"/>
      <c r="K306" s="83"/>
      <c r="L306" s="83"/>
      <c r="M306" s="81"/>
    </row>
    <row r="307" spans="3:13" s="68" customFormat="1" x14ac:dyDescent="0.35">
      <c r="C307" s="76"/>
      <c r="D307" s="76"/>
      <c r="H307" s="77"/>
      <c r="K307" s="83"/>
      <c r="L307" s="83"/>
      <c r="M307" s="81"/>
    </row>
    <row r="308" spans="3:13" s="68" customFormat="1" x14ac:dyDescent="0.35">
      <c r="C308" s="76"/>
      <c r="D308" s="76"/>
      <c r="H308" s="77"/>
      <c r="K308" s="83"/>
      <c r="L308" s="83"/>
      <c r="M308" s="81"/>
    </row>
    <row r="309" spans="3:13" s="68" customFormat="1" x14ac:dyDescent="0.35">
      <c r="C309" s="76"/>
      <c r="D309" s="76"/>
      <c r="H309" s="77"/>
      <c r="K309" s="83"/>
      <c r="L309" s="83"/>
      <c r="M309" s="81"/>
    </row>
    <row r="310" spans="3:13" s="68" customFormat="1" x14ac:dyDescent="0.35">
      <c r="C310" s="76"/>
      <c r="D310" s="76"/>
      <c r="H310" s="77"/>
      <c r="K310" s="83"/>
      <c r="L310" s="83"/>
      <c r="M310" s="81"/>
    </row>
    <row r="311" spans="3:13" s="68" customFormat="1" x14ac:dyDescent="0.35">
      <c r="C311" s="76"/>
      <c r="D311" s="76"/>
      <c r="H311" s="77"/>
      <c r="K311" s="83"/>
      <c r="L311" s="83"/>
      <c r="M311" s="81"/>
    </row>
    <row r="312" spans="3:13" s="68" customFormat="1" x14ac:dyDescent="0.35">
      <c r="C312" s="76"/>
      <c r="D312" s="76"/>
      <c r="H312" s="77"/>
      <c r="K312" s="83"/>
      <c r="L312" s="83"/>
      <c r="M312" s="81"/>
    </row>
    <row r="313" spans="3:13" s="68" customFormat="1" x14ac:dyDescent="0.35">
      <c r="C313" s="76"/>
      <c r="D313" s="76"/>
      <c r="H313" s="77"/>
      <c r="K313" s="83"/>
      <c r="L313" s="83"/>
      <c r="M313" s="81"/>
    </row>
    <row r="314" spans="3:13" s="68" customFormat="1" x14ac:dyDescent="0.35">
      <c r="C314" s="76"/>
      <c r="D314" s="76"/>
      <c r="H314" s="77"/>
      <c r="K314" s="83"/>
      <c r="L314" s="83"/>
      <c r="M314" s="81"/>
    </row>
    <row r="315" spans="3:13" s="68" customFormat="1" x14ac:dyDescent="0.35">
      <c r="C315" s="76"/>
      <c r="D315" s="76"/>
      <c r="H315" s="77"/>
      <c r="K315" s="83"/>
      <c r="L315" s="83"/>
      <c r="M315" s="81"/>
    </row>
    <row r="316" spans="3:13" s="68" customFormat="1" x14ac:dyDescent="0.35">
      <c r="C316" s="76"/>
      <c r="D316" s="76"/>
      <c r="H316" s="77"/>
      <c r="K316" s="83"/>
      <c r="L316" s="83"/>
      <c r="M316" s="81"/>
    </row>
    <row r="317" spans="3:13" s="68" customFormat="1" x14ac:dyDescent="0.35">
      <c r="C317" s="76"/>
      <c r="D317" s="76"/>
      <c r="H317" s="77"/>
      <c r="K317" s="83"/>
      <c r="L317" s="83"/>
      <c r="M317" s="81"/>
    </row>
    <row r="318" spans="3:13" s="68" customFormat="1" x14ac:dyDescent="0.35">
      <c r="C318" s="76"/>
      <c r="D318" s="76"/>
      <c r="H318" s="77"/>
      <c r="K318" s="83"/>
      <c r="L318" s="83"/>
      <c r="M318" s="81"/>
    </row>
    <row r="319" spans="3:13" s="68" customFormat="1" x14ac:dyDescent="0.35">
      <c r="C319" s="76"/>
      <c r="D319" s="76"/>
      <c r="H319" s="77"/>
      <c r="K319" s="83"/>
      <c r="L319" s="83"/>
      <c r="M319" s="81"/>
    </row>
    <row r="320" spans="3:13" s="68" customFormat="1" x14ac:dyDescent="0.35">
      <c r="C320" s="76"/>
      <c r="D320" s="76"/>
      <c r="H320" s="77"/>
      <c r="K320" s="83"/>
      <c r="L320" s="83"/>
      <c r="M320" s="81"/>
    </row>
    <row r="321" spans="1:13" s="68" customFormat="1" x14ac:dyDescent="0.35">
      <c r="C321" s="76"/>
      <c r="D321" s="76"/>
      <c r="H321" s="77"/>
      <c r="K321" s="83"/>
      <c r="L321" s="83"/>
      <c r="M321" s="81"/>
    </row>
    <row r="322" spans="1:13" s="68" customFormat="1" x14ac:dyDescent="0.35">
      <c r="A322" s="85"/>
      <c r="B322" s="85"/>
      <c r="C322" s="84"/>
      <c r="D322" s="84"/>
      <c r="E322" s="85"/>
      <c r="F322" s="85"/>
      <c r="G322" s="85"/>
      <c r="H322" s="86"/>
      <c r="I322" s="85"/>
      <c r="J322" s="85"/>
      <c r="K322" s="83"/>
      <c r="L322" s="83"/>
      <c r="M322" s="81"/>
    </row>
    <row r="323" spans="1:13" x14ac:dyDescent="0.35">
      <c r="K323" s="83"/>
      <c r="L323" s="83"/>
      <c r="M323" s="81"/>
    </row>
    <row r="324" spans="1:13" x14ac:dyDescent="0.35">
      <c r="K324" s="83"/>
      <c r="L324" s="83"/>
      <c r="M324" s="81"/>
    </row>
    <row r="325" spans="1:13" x14ac:dyDescent="0.35">
      <c r="K325" s="83"/>
      <c r="L325" s="83"/>
      <c r="M325" s="81"/>
    </row>
    <row r="326" spans="1:13" x14ac:dyDescent="0.35">
      <c r="K326" s="83"/>
      <c r="L326" s="83"/>
      <c r="M326" s="81"/>
    </row>
    <row r="327" spans="1:13" x14ac:dyDescent="0.35">
      <c r="K327" s="83"/>
      <c r="L327" s="83"/>
      <c r="M327" s="81"/>
    </row>
    <row r="328" spans="1:13" x14ac:dyDescent="0.35">
      <c r="K328" s="83"/>
      <c r="L328" s="83"/>
      <c r="M328" s="81"/>
    </row>
    <row r="329" spans="1:13" x14ac:dyDescent="0.35">
      <c r="K329" s="83"/>
      <c r="L329" s="83"/>
      <c r="M329" s="81"/>
    </row>
    <row r="330" spans="1:13" x14ac:dyDescent="0.35">
      <c r="K330" s="83"/>
      <c r="L330" s="83"/>
      <c r="M330" s="81"/>
    </row>
    <row r="331" spans="1:13" x14ac:dyDescent="0.35">
      <c r="K331" s="83"/>
      <c r="L331" s="83"/>
      <c r="M331" s="81"/>
    </row>
    <row r="332" spans="1:13" x14ac:dyDescent="0.35">
      <c r="K332" s="83"/>
      <c r="L332" s="83"/>
      <c r="M332" s="81"/>
    </row>
    <row r="333" spans="1:13" x14ac:dyDescent="0.35">
      <c r="K333" s="83"/>
      <c r="L333" s="83"/>
      <c r="M333" s="81"/>
    </row>
    <row r="334" spans="1:13" x14ac:dyDescent="0.35">
      <c r="K334" s="83"/>
      <c r="L334" s="83"/>
      <c r="M334" s="81"/>
    </row>
    <row r="335" spans="1:13" x14ac:dyDescent="0.35">
      <c r="K335" s="83"/>
      <c r="L335" s="83"/>
      <c r="M335" s="81"/>
    </row>
    <row r="336" spans="1:13" x14ac:dyDescent="0.35">
      <c r="K336" s="83"/>
      <c r="L336" s="83"/>
      <c r="M336" s="81"/>
    </row>
    <row r="337" spans="11:13" x14ac:dyDescent="0.35">
      <c r="K337" s="83"/>
      <c r="L337" s="83"/>
      <c r="M337" s="81"/>
    </row>
    <row r="338" spans="11:13" x14ac:dyDescent="0.35">
      <c r="K338" s="83"/>
      <c r="L338" s="83"/>
      <c r="M338" s="81"/>
    </row>
    <row r="339" spans="11:13" x14ac:dyDescent="0.35">
      <c r="K339" s="83"/>
      <c r="L339" s="83"/>
      <c r="M339" s="81"/>
    </row>
    <row r="340" spans="11:13" x14ac:dyDescent="0.35">
      <c r="K340" s="83"/>
      <c r="L340" s="83"/>
      <c r="M340" s="81"/>
    </row>
    <row r="341" spans="11:13" x14ac:dyDescent="0.35">
      <c r="K341" s="83"/>
      <c r="L341" s="83"/>
      <c r="M341" s="81"/>
    </row>
    <row r="342" spans="11:13" x14ac:dyDescent="0.35">
      <c r="K342" s="83"/>
      <c r="L342" s="83"/>
      <c r="M342" s="81"/>
    </row>
    <row r="343" spans="11:13" x14ac:dyDescent="0.35">
      <c r="K343" s="83"/>
      <c r="L343" s="83"/>
      <c r="M343" s="81"/>
    </row>
    <row r="344" spans="11:13" x14ac:dyDescent="0.35">
      <c r="K344" s="83"/>
      <c r="L344" s="83"/>
      <c r="M344" s="81"/>
    </row>
    <row r="345" spans="11:13" x14ac:dyDescent="0.35">
      <c r="K345" s="83"/>
      <c r="L345" s="83"/>
      <c r="M345" s="81"/>
    </row>
    <row r="346" spans="11:13" x14ac:dyDescent="0.35">
      <c r="K346" s="83"/>
      <c r="L346" s="83"/>
      <c r="M346" s="81"/>
    </row>
    <row r="347" spans="11:13" x14ac:dyDescent="0.35">
      <c r="K347" s="83"/>
      <c r="L347" s="83"/>
      <c r="M347" s="81"/>
    </row>
    <row r="348" spans="11:13" x14ac:dyDescent="0.35">
      <c r="K348" s="83"/>
      <c r="L348" s="83"/>
      <c r="M348" s="81"/>
    </row>
    <row r="349" spans="11:13" x14ac:dyDescent="0.35">
      <c r="K349" s="83"/>
      <c r="L349" s="83"/>
      <c r="M349" s="81"/>
    </row>
    <row r="350" spans="11:13" x14ac:dyDescent="0.35">
      <c r="K350" s="83"/>
      <c r="L350" s="83"/>
      <c r="M350" s="81"/>
    </row>
    <row r="351" spans="11:13" x14ac:dyDescent="0.35">
      <c r="K351" s="83"/>
      <c r="L351" s="83"/>
      <c r="M351" s="81"/>
    </row>
    <row r="352" spans="11:13" x14ac:dyDescent="0.35">
      <c r="K352" s="83"/>
      <c r="L352" s="83"/>
      <c r="M352" s="81"/>
    </row>
    <row r="353" spans="11:13" x14ac:dyDescent="0.35">
      <c r="K353" s="83"/>
      <c r="L353" s="83"/>
      <c r="M353" s="81"/>
    </row>
    <row r="354" spans="11:13" x14ac:dyDescent="0.35">
      <c r="K354" s="83"/>
      <c r="L354" s="83"/>
      <c r="M354" s="81"/>
    </row>
    <row r="355" spans="11:13" x14ac:dyDescent="0.35">
      <c r="K355" s="83"/>
      <c r="L355" s="83"/>
      <c r="M355" s="81"/>
    </row>
    <row r="356" spans="11:13" x14ac:dyDescent="0.35">
      <c r="K356" s="83"/>
      <c r="L356" s="83"/>
      <c r="M356" s="81"/>
    </row>
    <row r="357" spans="11:13" x14ac:dyDescent="0.35">
      <c r="K357" s="83"/>
      <c r="L357" s="83"/>
      <c r="M357" s="81"/>
    </row>
    <row r="358" spans="11:13" x14ac:dyDescent="0.35">
      <c r="K358" s="83"/>
      <c r="L358" s="83"/>
      <c r="M358" s="81"/>
    </row>
    <row r="359" spans="11:13" x14ac:dyDescent="0.35">
      <c r="K359" s="83"/>
      <c r="L359" s="83"/>
      <c r="M359" s="81"/>
    </row>
    <row r="360" spans="11:13" x14ac:dyDescent="0.35">
      <c r="K360" s="83"/>
      <c r="L360" s="83"/>
      <c r="M360" s="81"/>
    </row>
    <row r="361" spans="11:13" x14ac:dyDescent="0.35">
      <c r="K361" s="83"/>
      <c r="L361" s="83"/>
      <c r="M361" s="81"/>
    </row>
    <row r="362" spans="11:13" x14ac:dyDescent="0.35">
      <c r="K362" s="83"/>
      <c r="L362" s="83"/>
      <c r="M362" s="81"/>
    </row>
    <row r="363" spans="11:13" x14ac:dyDescent="0.35">
      <c r="K363" s="83"/>
      <c r="L363" s="83"/>
      <c r="M363" s="81"/>
    </row>
    <row r="364" spans="11:13" x14ac:dyDescent="0.35">
      <c r="K364" s="83"/>
      <c r="L364" s="83"/>
      <c r="M364" s="81"/>
    </row>
    <row r="365" spans="11:13" x14ac:dyDescent="0.35">
      <c r="K365" s="83"/>
      <c r="L365" s="83"/>
      <c r="M365" s="81"/>
    </row>
    <row r="366" spans="11:13" x14ac:dyDescent="0.35">
      <c r="K366" s="83"/>
      <c r="L366" s="83"/>
      <c r="M366" s="81"/>
    </row>
    <row r="367" spans="11:13" x14ac:dyDescent="0.35">
      <c r="K367" s="83"/>
      <c r="L367" s="83"/>
      <c r="M367" s="81"/>
    </row>
    <row r="368" spans="11:13" x14ac:dyDescent="0.35">
      <c r="K368" s="83"/>
      <c r="L368" s="83"/>
      <c r="M368" s="81"/>
    </row>
    <row r="369" spans="11:13" x14ac:dyDescent="0.35">
      <c r="K369" s="83"/>
      <c r="L369" s="83"/>
      <c r="M369" s="81"/>
    </row>
    <row r="370" spans="11:13" x14ac:dyDescent="0.35">
      <c r="K370" s="83"/>
      <c r="L370" s="83"/>
      <c r="M370" s="81"/>
    </row>
    <row r="371" spans="11:13" x14ac:dyDescent="0.35">
      <c r="K371" s="83"/>
      <c r="L371" s="83"/>
      <c r="M371" s="81"/>
    </row>
    <row r="372" spans="11:13" x14ac:dyDescent="0.35">
      <c r="K372" s="83"/>
      <c r="L372" s="83"/>
      <c r="M372" s="81"/>
    </row>
    <row r="373" spans="11:13" x14ac:dyDescent="0.35">
      <c r="K373" s="83"/>
      <c r="L373" s="83"/>
      <c r="M373" s="81"/>
    </row>
    <row r="374" spans="11:13" x14ac:dyDescent="0.35">
      <c r="K374" s="83"/>
      <c r="L374" s="83"/>
      <c r="M374" s="81"/>
    </row>
    <row r="375" spans="11:13" x14ac:dyDescent="0.35">
      <c r="K375" s="83"/>
      <c r="L375" s="83"/>
      <c r="M375" s="81"/>
    </row>
    <row r="376" spans="11:13" x14ac:dyDescent="0.35">
      <c r="K376" s="83"/>
      <c r="L376" s="83"/>
      <c r="M376" s="81"/>
    </row>
    <row r="377" spans="11:13" x14ac:dyDescent="0.35">
      <c r="K377" s="83"/>
      <c r="L377" s="83"/>
      <c r="M377" s="81"/>
    </row>
    <row r="378" spans="11:13" x14ac:dyDescent="0.35">
      <c r="K378" s="83"/>
      <c r="L378" s="83"/>
      <c r="M378" s="81"/>
    </row>
    <row r="379" spans="11:13" x14ac:dyDescent="0.35">
      <c r="K379" s="83"/>
      <c r="L379" s="83"/>
      <c r="M379" s="81"/>
    </row>
    <row r="380" spans="11:13" x14ac:dyDescent="0.35">
      <c r="K380" s="83"/>
      <c r="L380" s="83"/>
      <c r="M380" s="81"/>
    </row>
    <row r="381" spans="11:13" x14ac:dyDescent="0.35">
      <c r="K381" s="83"/>
      <c r="L381" s="83"/>
      <c r="M381" s="81"/>
    </row>
    <row r="382" spans="11:13" x14ac:dyDescent="0.35">
      <c r="K382" s="83"/>
      <c r="L382" s="83"/>
      <c r="M382" s="81"/>
    </row>
    <row r="383" spans="11:13" x14ac:dyDescent="0.35">
      <c r="K383" s="83"/>
      <c r="L383" s="83"/>
      <c r="M383" s="81"/>
    </row>
    <row r="384" spans="11:13" x14ac:dyDescent="0.35">
      <c r="K384" s="83"/>
      <c r="L384" s="83"/>
      <c r="M384" s="81"/>
    </row>
    <row r="385" spans="11:13" x14ac:dyDescent="0.35">
      <c r="K385" s="83"/>
      <c r="L385" s="83"/>
      <c r="M385" s="81"/>
    </row>
    <row r="386" spans="11:13" x14ac:dyDescent="0.35">
      <c r="K386" s="83"/>
      <c r="L386" s="83"/>
      <c r="M386" s="81"/>
    </row>
    <row r="387" spans="11:13" x14ac:dyDescent="0.35">
      <c r="K387" s="83"/>
      <c r="L387" s="83"/>
      <c r="M387" s="81"/>
    </row>
    <row r="388" spans="11:13" x14ac:dyDescent="0.35">
      <c r="K388" s="83"/>
      <c r="L388" s="83"/>
      <c r="M388" s="81"/>
    </row>
    <row r="389" spans="11:13" x14ac:dyDescent="0.35">
      <c r="K389" s="83"/>
      <c r="L389" s="83"/>
      <c r="M389" s="81"/>
    </row>
    <row r="390" spans="11:13" x14ac:dyDescent="0.35">
      <c r="K390" s="83"/>
      <c r="L390" s="83"/>
      <c r="M390" s="81"/>
    </row>
    <row r="391" spans="11:13" x14ac:dyDescent="0.35">
      <c r="K391" s="83"/>
      <c r="L391" s="83"/>
      <c r="M391" s="81"/>
    </row>
    <row r="392" spans="11:13" x14ac:dyDescent="0.35">
      <c r="K392" s="83"/>
      <c r="L392" s="83"/>
      <c r="M392" s="81"/>
    </row>
    <row r="393" spans="11:13" x14ac:dyDescent="0.35">
      <c r="K393" s="83"/>
      <c r="L393" s="83"/>
      <c r="M393" s="81"/>
    </row>
    <row r="394" spans="11:13" x14ac:dyDescent="0.35">
      <c r="K394" s="83"/>
      <c r="L394" s="83"/>
      <c r="M394" s="81"/>
    </row>
    <row r="395" spans="11:13" x14ac:dyDescent="0.35">
      <c r="K395" s="83"/>
      <c r="L395" s="83"/>
      <c r="M395" s="81"/>
    </row>
    <row r="396" spans="11:13" x14ac:dyDescent="0.35">
      <c r="K396" s="83"/>
      <c r="L396" s="83"/>
      <c r="M396" s="81"/>
    </row>
    <row r="397" spans="11:13" x14ac:dyDescent="0.35">
      <c r="K397" s="83"/>
      <c r="L397" s="83"/>
      <c r="M397" s="81"/>
    </row>
    <row r="398" spans="11:13" x14ac:dyDescent="0.35">
      <c r="K398" s="83"/>
      <c r="L398" s="83"/>
      <c r="M398" s="81"/>
    </row>
    <row r="399" spans="11:13" x14ac:dyDescent="0.35">
      <c r="K399" s="83"/>
      <c r="L399" s="83"/>
      <c r="M399" s="81"/>
    </row>
    <row r="400" spans="11:13" x14ac:dyDescent="0.35">
      <c r="K400" s="83"/>
      <c r="L400" s="83"/>
      <c r="M400" s="81"/>
    </row>
    <row r="401" spans="11:13" x14ac:dyDescent="0.35">
      <c r="K401" s="83"/>
      <c r="L401" s="83"/>
      <c r="M401" s="81"/>
    </row>
    <row r="402" spans="11:13" x14ac:dyDescent="0.35">
      <c r="K402" s="83"/>
      <c r="L402" s="83"/>
      <c r="M402" s="81"/>
    </row>
    <row r="403" spans="11:13" x14ac:dyDescent="0.35">
      <c r="K403" s="83"/>
      <c r="L403" s="83"/>
      <c r="M403" s="81"/>
    </row>
    <row r="404" spans="11:13" x14ac:dyDescent="0.35">
      <c r="K404" s="83"/>
      <c r="L404" s="83"/>
      <c r="M404" s="81"/>
    </row>
    <row r="405" spans="11:13" x14ac:dyDescent="0.35">
      <c r="K405" s="83"/>
      <c r="L405" s="83"/>
      <c r="M405" s="81"/>
    </row>
    <row r="406" spans="11:13" x14ac:dyDescent="0.35">
      <c r="K406" s="83"/>
      <c r="L406" s="83"/>
      <c r="M406" s="81"/>
    </row>
    <row r="407" spans="11:13" x14ac:dyDescent="0.35">
      <c r="K407" s="83"/>
      <c r="L407" s="83"/>
      <c r="M407" s="81"/>
    </row>
    <row r="408" spans="11:13" x14ac:dyDescent="0.35">
      <c r="K408" s="83"/>
      <c r="L408" s="83"/>
      <c r="M408" s="81"/>
    </row>
    <row r="409" spans="11:13" x14ac:dyDescent="0.35">
      <c r="K409" s="83"/>
      <c r="L409" s="83"/>
      <c r="M409" s="81"/>
    </row>
    <row r="410" spans="11:13" x14ac:dyDescent="0.35">
      <c r="K410" s="83"/>
      <c r="L410" s="83"/>
      <c r="M410" s="81"/>
    </row>
    <row r="411" spans="11:13" x14ac:dyDescent="0.35">
      <c r="K411" s="83"/>
      <c r="L411" s="83"/>
      <c r="M411" s="81"/>
    </row>
    <row r="412" spans="11:13" x14ac:dyDescent="0.35">
      <c r="K412" s="83"/>
      <c r="L412" s="83"/>
      <c r="M412" s="81"/>
    </row>
    <row r="413" spans="11:13" x14ac:dyDescent="0.35">
      <c r="K413" s="83"/>
      <c r="L413" s="83"/>
      <c r="M413" s="81"/>
    </row>
    <row r="414" spans="11:13" x14ac:dyDescent="0.35">
      <c r="K414" s="83"/>
      <c r="L414" s="83"/>
      <c r="M414" s="81"/>
    </row>
    <row r="415" spans="11:13" x14ac:dyDescent="0.35">
      <c r="K415" s="83"/>
      <c r="L415" s="83"/>
      <c r="M415" s="81"/>
    </row>
    <row r="416" spans="11:13" x14ac:dyDescent="0.35">
      <c r="K416" s="83"/>
      <c r="L416" s="83"/>
      <c r="M416" s="81"/>
    </row>
    <row r="417" spans="11:13" x14ac:dyDescent="0.35">
      <c r="K417" s="83"/>
      <c r="L417" s="83"/>
      <c r="M417" s="81"/>
    </row>
    <row r="418" spans="11:13" x14ac:dyDescent="0.35">
      <c r="K418" s="83"/>
      <c r="L418" s="83"/>
      <c r="M418" s="81"/>
    </row>
    <row r="419" spans="11:13" x14ac:dyDescent="0.35">
      <c r="K419" s="83"/>
      <c r="L419" s="83"/>
      <c r="M419" s="81"/>
    </row>
    <row r="420" spans="11:13" x14ac:dyDescent="0.35">
      <c r="K420" s="83"/>
      <c r="L420" s="83"/>
      <c r="M420" s="81"/>
    </row>
    <row r="421" spans="11:13" x14ac:dyDescent="0.35">
      <c r="K421" s="83"/>
      <c r="L421" s="83"/>
      <c r="M421" s="81"/>
    </row>
    <row r="422" spans="11:13" x14ac:dyDescent="0.35">
      <c r="K422" s="83"/>
      <c r="L422" s="83"/>
      <c r="M422" s="81"/>
    </row>
    <row r="423" spans="11:13" x14ac:dyDescent="0.35">
      <c r="K423" s="83"/>
      <c r="L423" s="83"/>
      <c r="M423" s="81"/>
    </row>
    <row r="424" spans="11:13" x14ac:dyDescent="0.35">
      <c r="K424" s="83"/>
      <c r="L424" s="83"/>
      <c r="M424" s="81"/>
    </row>
    <row r="425" spans="11:13" x14ac:dyDescent="0.35">
      <c r="K425" s="83"/>
      <c r="L425" s="83"/>
      <c r="M425" s="81"/>
    </row>
    <row r="426" spans="11:13" x14ac:dyDescent="0.35">
      <c r="K426" s="83"/>
      <c r="L426" s="83"/>
      <c r="M426" s="81"/>
    </row>
    <row r="427" spans="11:13" x14ac:dyDescent="0.35">
      <c r="K427" s="83"/>
      <c r="L427" s="83"/>
      <c r="M427" s="81"/>
    </row>
    <row r="428" spans="11:13" x14ac:dyDescent="0.35">
      <c r="K428" s="83"/>
      <c r="L428" s="83"/>
      <c r="M428" s="81"/>
    </row>
    <row r="429" spans="11:13" x14ac:dyDescent="0.35">
      <c r="K429" s="83"/>
      <c r="L429" s="83"/>
      <c r="M429" s="81"/>
    </row>
    <row r="430" spans="11:13" x14ac:dyDescent="0.35">
      <c r="K430" s="83"/>
      <c r="L430" s="83"/>
      <c r="M430" s="81"/>
    </row>
    <row r="431" spans="11:13" x14ac:dyDescent="0.35">
      <c r="K431" s="83"/>
      <c r="L431" s="83"/>
      <c r="M431" s="81"/>
    </row>
    <row r="432" spans="11:13" x14ac:dyDescent="0.35">
      <c r="K432" s="83"/>
      <c r="L432" s="83"/>
      <c r="M432" s="81"/>
    </row>
    <row r="433" spans="11:13" x14ac:dyDescent="0.35">
      <c r="K433" s="83"/>
      <c r="L433" s="83"/>
      <c r="M433" s="81"/>
    </row>
    <row r="434" spans="11:13" x14ac:dyDescent="0.35">
      <c r="K434" s="83"/>
      <c r="L434" s="83"/>
      <c r="M434" s="81"/>
    </row>
    <row r="435" spans="11:13" x14ac:dyDescent="0.35">
      <c r="K435" s="83"/>
      <c r="L435" s="83"/>
      <c r="M435" s="81"/>
    </row>
    <row r="436" spans="11:13" x14ac:dyDescent="0.35">
      <c r="K436" s="83"/>
      <c r="L436" s="83"/>
      <c r="M436" s="81"/>
    </row>
    <row r="437" spans="11:13" x14ac:dyDescent="0.35">
      <c r="K437" s="83"/>
      <c r="L437" s="83"/>
      <c r="M437" s="81"/>
    </row>
    <row r="438" spans="11:13" x14ac:dyDescent="0.35">
      <c r="K438" s="83"/>
      <c r="L438" s="83"/>
      <c r="M438" s="81"/>
    </row>
    <row r="439" spans="11:13" x14ac:dyDescent="0.35">
      <c r="K439" s="83"/>
      <c r="L439" s="83"/>
      <c r="M439" s="81"/>
    </row>
    <row r="440" spans="11:13" x14ac:dyDescent="0.35">
      <c r="K440" s="83"/>
      <c r="L440" s="83"/>
      <c r="M440" s="81"/>
    </row>
    <row r="441" spans="11:13" x14ac:dyDescent="0.35">
      <c r="K441" s="83"/>
      <c r="L441" s="83"/>
      <c r="M441" s="81"/>
    </row>
    <row r="442" spans="11:13" x14ac:dyDescent="0.35">
      <c r="K442" s="83"/>
      <c r="L442" s="83"/>
      <c r="M442" s="81"/>
    </row>
    <row r="443" spans="11:13" x14ac:dyDescent="0.35">
      <c r="K443" s="83"/>
      <c r="L443" s="83"/>
      <c r="M443" s="81"/>
    </row>
    <row r="444" spans="11:13" x14ac:dyDescent="0.35">
      <c r="K444" s="83"/>
      <c r="L444" s="83"/>
      <c r="M444" s="81"/>
    </row>
    <row r="445" spans="11:13" x14ac:dyDescent="0.35">
      <c r="K445" s="83"/>
      <c r="L445" s="83"/>
      <c r="M445" s="81"/>
    </row>
    <row r="446" spans="11:13" x14ac:dyDescent="0.35">
      <c r="K446" s="83"/>
      <c r="L446" s="83"/>
      <c r="M446" s="81"/>
    </row>
    <row r="447" spans="11:13" x14ac:dyDescent="0.35">
      <c r="K447" s="83"/>
      <c r="L447" s="83"/>
      <c r="M447" s="81"/>
    </row>
    <row r="448" spans="11:13" x14ac:dyDescent="0.35">
      <c r="K448" s="83"/>
      <c r="L448" s="83"/>
      <c r="M448" s="81"/>
    </row>
    <row r="449" spans="11:13" x14ac:dyDescent="0.35">
      <c r="K449" s="83"/>
      <c r="L449" s="83"/>
      <c r="M449" s="81"/>
    </row>
    <row r="450" spans="11:13" x14ac:dyDescent="0.35">
      <c r="K450" s="83"/>
      <c r="L450" s="83"/>
      <c r="M450" s="81"/>
    </row>
    <row r="451" spans="11:13" x14ac:dyDescent="0.35">
      <c r="K451" s="83"/>
      <c r="L451" s="83"/>
      <c r="M451" s="81"/>
    </row>
    <row r="452" spans="11:13" x14ac:dyDescent="0.35">
      <c r="K452" s="83"/>
      <c r="L452" s="83"/>
      <c r="M452" s="81"/>
    </row>
    <row r="453" spans="11:13" x14ac:dyDescent="0.35">
      <c r="K453" s="83"/>
      <c r="L453" s="83"/>
      <c r="M453" s="81"/>
    </row>
    <row r="454" spans="11:13" x14ac:dyDescent="0.35">
      <c r="K454" s="83"/>
      <c r="L454" s="83"/>
      <c r="M454" s="81"/>
    </row>
    <row r="455" spans="11:13" x14ac:dyDescent="0.35">
      <c r="K455" s="83"/>
      <c r="L455" s="83"/>
      <c r="M455" s="81"/>
    </row>
    <row r="456" spans="11:13" x14ac:dyDescent="0.35">
      <c r="K456" s="83"/>
      <c r="L456" s="83"/>
      <c r="M456" s="81"/>
    </row>
    <row r="457" spans="11:13" x14ac:dyDescent="0.35">
      <c r="K457" s="83"/>
      <c r="L457" s="83"/>
      <c r="M457" s="81"/>
    </row>
    <row r="458" spans="11:13" x14ac:dyDescent="0.35">
      <c r="K458" s="83"/>
      <c r="L458" s="83"/>
      <c r="M458" s="81"/>
    </row>
    <row r="459" spans="11:13" x14ac:dyDescent="0.35">
      <c r="K459" s="83"/>
      <c r="L459" s="83"/>
      <c r="M459" s="81"/>
    </row>
    <row r="460" spans="11:13" x14ac:dyDescent="0.35">
      <c r="K460" s="83"/>
      <c r="L460" s="83"/>
      <c r="M460" s="81"/>
    </row>
    <row r="461" spans="11:13" x14ac:dyDescent="0.35">
      <c r="K461" s="83"/>
      <c r="L461" s="83"/>
      <c r="M461" s="81"/>
    </row>
    <row r="462" spans="11:13" x14ac:dyDescent="0.35">
      <c r="K462" s="83"/>
      <c r="L462" s="83"/>
      <c r="M462" s="81"/>
    </row>
    <row r="463" spans="11:13" x14ac:dyDescent="0.35">
      <c r="K463" s="83"/>
      <c r="L463" s="83"/>
      <c r="M463" s="81"/>
    </row>
    <row r="464" spans="11:13" x14ac:dyDescent="0.35">
      <c r="K464" s="83"/>
      <c r="L464" s="83"/>
      <c r="M464" s="81"/>
    </row>
    <row r="465" spans="11:13" x14ac:dyDescent="0.35">
      <c r="K465" s="83"/>
      <c r="L465" s="83"/>
      <c r="M465" s="81"/>
    </row>
    <row r="466" spans="11:13" x14ac:dyDescent="0.35">
      <c r="K466" s="83"/>
      <c r="L466" s="83"/>
      <c r="M466" s="81"/>
    </row>
    <row r="467" spans="11:13" x14ac:dyDescent="0.35">
      <c r="K467" s="83"/>
      <c r="L467" s="83"/>
      <c r="M467" s="81"/>
    </row>
    <row r="468" spans="11:13" x14ac:dyDescent="0.35">
      <c r="K468" s="83"/>
      <c r="L468" s="83"/>
      <c r="M468" s="81"/>
    </row>
    <row r="469" spans="11:13" x14ac:dyDescent="0.35">
      <c r="K469" s="83"/>
      <c r="L469" s="83"/>
      <c r="M469" s="81"/>
    </row>
    <row r="470" spans="11:13" x14ac:dyDescent="0.35">
      <c r="K470" s="83"/>
      <c r="L470" s="83"/>
      <c r="M470" s="81"/>
    </row>
    <row r="471" spans="11:13" x14ac:dyDescent="0.35">
      <c r="K471" s="83"/>
      <c r="L471" s="83"/>
      <c r="M471" s="81"/>
    </row>
    <row r="472" spans="11:13" x14ac:dyDescent="0.35">
      <c r="K472" s="83"/>
      <c r="L472" s="83"/>
      <c r="M472" s="81"/>
    </row>
    <row r="473" spans="11:13" x14ac:dyDescent="0.35">
      <c r="K473" s="83"/>
      <c r="L473" s="83"/>
      <c r="M473" s="81"/>
    </row>
    <row r="474" spans="11:13" x14ac:dyDescent="0.35">
      <c r="K474" s="83"/>
      <c r="L474" s="83"/>
      <c r="M474" s="81"/>
    </row>
    <row r="475" spans="11:13" x14ac:dyDescent="0.35">
      <c r="K475" s="83"/>
      <c r="L475" s="83"/>
      <c r="M475" s="81"/>
    </row>
    <row r="476" spans="11:13" x14ac:dyDescent="0.35">
      <c r="K476" s="83"/>
      <c r="L476" s="83"/>
      <c r="M476" s="81"/>
    </row>
    <row r="477" spans="11:13" x14ac:dyDescent="0.35">
      <c r="K477" s="83"/>
      <c r="L477" s="83"/>
      <c r="M477" s="81"/>
    </row>
    <row r="478" spans="11:13" x14ac:dyDescent="0.35">
      <c r="K478" s="83"/>
      <c r="L478" s="83"/>
      <c r="M478" s="81"/>
    </row>
    <row r="479" spans="11:13" x14ac:dyDescent="0.35">
      <c r="K479" s="83"/>
      <c r="L479" s="83"/>
      <c r="M479" s="81"/>
    </row>
    <row r="480" spans="11:13" x14ac:dyDescent="0.35">
      <c r="K480" s="83"/>
      <c r="L480" s="83"/>
      <c r="M480" s="81"/>
    </row>
    <row r="481" spans="11:13" x14ac:dyDescent="0.35">
      <c r="K481" s="83"/>
      <c r="L481" s="83"/>
      <c r="M481" s="81"/>
    </row>
    <row r="482" spans="11:13" x14ac:dyDescent="0.35">
      <c r="K482" s="83"/>
      <c r="L482" s="83"/>
      <c r="M482" s="81"/>
    </row>
    <row r="483" spans="11:13" x14ac:dyDescent="0.35">
      <c r="K483" s="83"/>
      <c r="L483" s="83"/>
      <c r="M483" s="81"/>
    </row>
    <row r="484" spans="11:13" x14ac:dyDescent="0.35">
      <c r="K484" s="83"/>
      <c r="L484" s="83"/>
      <c r="M484" s="81"/>
    </row>
    <row r="485" spans="11:13" x14ac:dyDescent="0.35">
      <c r="K485" s="83"/>
      <c r="L485" s="83"/>
      <c r="M485" s="81"/>
    </row>
    <row r="486" spans="11:13" x14ac:dyDescent="0.35">
      <c r="K486" s="83"/>
      <c r="L486" s="83"/>
      <c r="M486" s="81"/>
    </row>
    <row r="487" spans="11:13" x14ac:dyDescent="0.35">
      <c r="K487" s="83"/>
      <c r="L487" s="83"/>
      <c r="M487" s="81"/>
    </row>
    <row r="488" spans="11:13" x14ac:dyDescent="0.35">
      <c r="K488" s="83"/>
      <c r="L488" s="83"/>
      <c r="M488" s="81"/>
    </row>
    <row r="489" spans="11:13" x14ac:dyDescent="0.35">
      <c r="K489" s="83"/>
      <c r="L489" s="83"/>
      <c r="M489" s="81"/>
    </row>
    <row r="490" spans="11:13" x14ac:dyDescent="0.35">
      <c r="K490" s="83"/>
      <c r="L490" s="83"/>
      <c r="M490" s="81"/>
    </row>
    <row r="491" spans="11:13" x14ac:dyDescent="0.35">
      <c r="K491" s="83"/>
      <c r="L491" s="83"/>
      <c r="M491" s="81"/>
    </row>
    <row r="492" spans="11:13" x14ac:dyDescent="0.35">
      <c r="K492" s="83"/>
      <c r="L492" s="83"/>
      <c r="M492" s="81"/>
    </row>
    <row r="493" spans="11:13" x14ac:dyDescent="0.35">
      <c r="K493" s="83"/>
      <c r="L493" s="83"/>
      <c r="M493" s="81"/>
    </row>
    <row r="494" spans="11:13" x14ac:dyDescent="0.35">
      <c r="K494" s="83"/>
      <c r="L494" s="83"/>
      <c r="M494" s="81"/>
    </row>
    <row r="495" spans="11:13" x14ac:dyDescent="0.35">
      <c r="K495" s="83"/>
      <c r="L495" s="83"/>
      <c r="M495" s="81"/>
    </row>
    <row r="496" spans="11:13" x14ac:dyDescent="0.35">
      <c r="K496" s="83"/>
      <c r="L496" s="83"/>
      <c r="M496" s="81"/>
    </row>
    <row r="497" spans="11:13" x14ac:dyDescent="0.35">
      <c r="K497" s="83"/>
      <c r="L497" s="83"/>
      <c r="M497" s="81"/>
    </row>
    <row r="498" spans="11:13" x14ac:dyDescent="0.35">
      <c r="K498" s="83"/>
      <c r="L498" s="83"/>
      <c r="M498" s="81"/>
    </row>
    <row r="499" spans="11:13" x14ac:dyDescent="0.35">
      <c r="K499" s="83"/>
      <c r="L499" s="83"/>
      <c r="M499" s="81"/>
    </row>
    <row r="500" spans="11:13" x14ac:dyDescent="0.35">
      <c r="K500" s="83"/>
      <c r="L500" s="83"/>
      <c r="M500" s="81"/>
    </row>
    <row r="501" spans="11:13" x14ac:dyDescent="0.35">
      <c r="K501" s="83"/>
      <c r="L501" s="83"/>
      <c r="M501" s="81"/>
    </row>
    <row r="502" spans="11:13" x14ac:dyDescent="0.35">
      <c r="K502" s="83"/>
      <c r="L502" s="83"/>
      <c r="M502" s="81"/>
    </row>
    <row r="503" spans="11:13" x14ac:dyDescent="0.35">
      <c r="K503" s="83"/>
      <c r="L503" s="83"/>
      <c r="M503" s="81"/>
    </row>
    <row r="504" spans="11:13" x14ac:dyDescent="0.35">
      <c r="K504" s="83"/>
      <c r="L504" s="83"/>
      <c r="M504" s="81"/>
    </row>
    <row r="505" spans="11:13" x14ac:dyDescent="0.35">
      <c r="K505" s="83"/>
      <c r="L505" s="83"/>
      <c r="M505" s="81"/>
    </row>
    <row r="506" spans="11:13" x14ac:dyDescent="0.35">
      <c r="K506" s="83"/>
      <c r="L506" s="83"/>
      <c r="M506" s="81"/>
    </row>
    <row r="507" spans="11:13" x14ac:dyDescent="0.35">
      <c r="K507" s="83"/>
      <c r="L507" s="83"/>
      <c r="M507" s="81"/>
    </row>
    <row r="508" spans="11:13" x14ac:dyDescent="0.35">
      <c r="K508" s="83"/>
      <c r="L508" s="83"/>
      <c r="M508" s="81"/>
    </row>
    <row r="509" spans="11:13" x14ac:dyDescent="0.35">
      <c r="K509" s="83"/>
      <c r="L509" s="83"/>
      <c r="M509" s="81"/>
    </row>
    <row r="510" spans="11:13" x14ac:dyDescent="0.35">
      <c r="K510" s="83"/>
      <c r="L510" s="83"/>
      <c r="M510" s="81"/>
    </row>
    <row r="511" spans="11:13" x14ac:dyDescent="0.35">
      <c r="K511" s="83"/>
      <c r="L511" s="83"/>
      <c r="M511" s="81"/>
    </row>
    <row r="512" spans="11:13" x14ac:dyDescent="0.35">
      <c r="K512" s="83"/>
      <c r="L512" s="83"/>
      <c r="M512" s="81"/>
    </row>
    <row r="513" spans="11:13" x14ac:dyDescent="0.35">
      <c r="K513" s="83"/>
      <c r="L513" s="83"/>
      <c r="M513" s="81"/>
    </row>
    <row r="514" spans="11:13" x14ac:dyDescent="0.35">
      <c r="K514" s="83"/>
      <c r="L514" s="83"/>
      <c r="M514" s="81"/>
    </row>
    <row r="515" spans="11:13" x14ac:dyDescent="0.35">
      <c r="K515" s="83"/>
      <c r="L515" s="83"/>
      <c r="M515" s="81"/>
    </row>
    <row r="516" spans="11:13" x14ac:dyDescent="0.35">
      <c r="K516" s="83"/>
      <c r="L516" s="83"/>
      <c r="M516" s="81"/>
    </row>
    <row r="517" spans="11:13" x14ac:dyDescent="0.35">
      <c r="K517" s="83"/>
      <c r="L517" s="83"/>
      <c r="M517" s="81"/>
    </row>
    <row r="518" spans="11:13" x14ac:dyDescent="0.35">
      <c r="K518" s="83"/>
      <c r="L518" s="83"/>
      <c r="M518" s="81"/>
    </row>
    <row r="519" spans="11:13" x14ac:dyDescent="0.35">
      <c r="K519" s="83"/>
      <c r="L519" s="83"/>
      <c r="M519" s="81"/>
    </row>
    <row r="520" spans="11:13" x14ac:dyDescent="0.35">
      <c r="K520" s="83"/>
      <c r="L520" s="83"/>
      <c r="M520" s="81"/>
    </row>
    <row r="521" spans="11:13" x14ac:dyDescent="0.35">
      <c r="K521" s="83"/>
      <c r="L521" s="83"/>
      <c r="M521" s="81"/>
    </row>
    <row r="522" spans="11:13" x14ac:dyDescent="0.35">
      <c r="K522" s="83"/>
      <c r="L522" s="83"/>
      <c r="M522" s="81"/>
    </row>
    <row r="523" spans="11:13" x14ac:dyDescent="0.35">
      <c r="K523" s="83"/>
      <c r="L523" s="83"/>
      <c r="M523" s="81"/>
    </row>
    <row r="524" spans="11:13" x14ac:dyDescent="0.35">
      <c r="K524" s="83"/>
      <c r="L524" s="83"/>
      <c r="M524" s="81"/>
    </row>
    <row r="525" spans="11:13" x14ac:dyDescent="0.35">
      <c r="K525" s="83"/>
      <c r="L525" s="83"/>
      <c r="M525" s="81"/>
    </row>
    <row r="526" spans="11:13" x14ac:dyDescent="0.35">
      <c r="K526" s="83"/>
      <c r="L526" s="83"/>
      <c r="M526" s="81"/>
    </row>
    <row r="527" spans="11:13" x14ac:dyDescent="0.35">
      <c r="K527" s="83"/>
      <c r="L527" s="83"/>
      <c r="M527" s="81"/>
    </row>
    <row r="528" spans="11:13" x14ac:dyDescent="0.35">
      <c r="K528" s="83"/>
      <c r="L528" s="83"/>
      <c r="M528" s="81"/>
    </row>
    <row r="529" spans="11:13" x14ac:dyDescent="0.35">
      <c r="K529" s="83"/>
      <c r="L529" s="83"/>
      <c r="M529" s="81"/>
    </row>
    <row r="530" spans="11:13" x14ac:dyDescent="0.35">
      <c r="K530" s="83"/>
      <c r="L530" s="83"/>
      <c r="M530" s="81"/>
    </row>
    <row r="531" spans="11:13" x14ac:dyDescent="0.35">
      <c r="K531" s="83"/>
      <c r="L531" s="83"/>
      <c r="M531" s="81"/>
    </row>
    <row r="532" spans="11:13" x14ac:dyDescent="0.35">
      <c r="K532" s="83"/>
      <c r="L532" s="83"/>
      <c r="M532" s="81"/>
    </row>
    <row r="533" spans="11:13" x14ac:dyDescent="0.35">
      <c r="K533" s="83"/>
      <c r="L533" s="83"/>
      <c r="M533" s="81"/>
    </row>
    <row r="534" spans="11:13" x14ac:dyDescent="0.35">
      <c r="K534" s="83"/>
      <c r="L534" s="83"/>
      <c r="M534" s="81"/>
    </row>
    <row r="535" spans="11:13" x14ac:dyDescent="0.35">
      <c r="K535" s="83"/>
      <c r="L535" s="83"/>
      <c r="M535" s="81"/>
    </row>
    <row r="536" spans="11:13" x14ac:dyDescent="0.35">
      <c r="K536" s="83"/>
      <c r="L536" s="83"/>
      <c r="M536" s="81"/>
    </row>
    <row r="537" spans="11:13" x14ac:dyDescent="0.35">
      <c r="K537" s="83"/>
      <c r="L537" s="83"/>
      <c r="M537" s="81"/>
    </row>
    <row r="538" spans="11:13" x14ac:dyDescent="0.35">
      <c r="K538" s="83"/>
      <c r="L538" s="83"/>
      <c r="M538" s="81"/>
    </row>
    <row r="539" spans="11:13" x14ac:dyDescent="0.35">
      <c r="K539" s="83"/>
      <c r="L539" s="83"/>
      <c r="M539" s="81"/>
    </row>
    <row r="540" spans="11:13" x14ac:dyDescent="0.35">
      <c r="K540" s="83"/>
      <c r="L540" s="83"/>
      <c r="M540" s="81"/>
    </row>
    <row r="541" spans="11:13" x14ac:dyDescent="0.35">
      <c r="K541" s="83"/>
      <c r="L541" s="83"/>
      <c r="M541" s="81"/>
    </row>
    <row r="542" spans="11:13" x14ac:dyDescent="0.35">
      <c r="K542" s="83"/>
      <c r="L542" s="83"/>
      <c r="M542" s="81"/>
    </row>
    <row r="543" spans="11:13" x14ac:dyDescent="0.35">
      <c r="K543" s="83"/>
      <c r="L543" s="83"/>
      <c r="M543" s="81"/>
    </row>
    <row r="544" spans="11:13" x14ac:dyDescent="0.35">
      <c r="K544" s="83"/>
      <c r="L544" s="83"/>
      <c r="M544" s="81"/>
    </row>
    <row r="545" spans="11:13" x14ac:dyDescent="0.35">
      <c r="K545" s="83"/>
      <c r="L545" s="83"/>
      <c r="M545" s="81"/>
    </row>
    <row r="546" spans="11:13" x14ac:dyDescent="0.35">
      <c r="K546" s="83"/>
      <c r="L546" s="83"/>
      <c r="M546" s="81"/>
    </row>
    <row r="547" spans="11:13" x14ac:dyDescent="0.35">
      <c r="K547" s="83"/>
      <c r="L547" s="83"/>
      <c r="M547" s="81"/>
    </row>
    <row r="548" spans="11:13" x14ac:dyDescent="0.35">
      <c r="K548" s="83"/>
      <c r="L548" s="83"/>
      <c r="M548" s="81"/>
    </row>
    <row r="549" spans="11:13" x14ac:dyDescent="0.35">
      <c r="K549" s="83"/>
      <c r="L549" s="83"/>
      <c r="M549" s="81"/>
    </row>
    <row r="550" spans="11:13" x14ac:dyDescent="0.35">
      <c r="K550" s="83"/>
      <c r="L550" s="83"/>
      <c r="M550" s="81"/>
    </row>
    <row r="551" spans="11:13" x14ac:dyDescent="0.35">
      <c r="K551" s="83"/>
      <c r="L551" s="83"/>
      <c r="M551" s="81"/>
    </row>
    <row r="552" spans="11:13" x14ac:dyDescent="0.35">
      <c r="K552" s="83"/>
      <c r="L552" s="83"/>
      <c r="M552" s="81"/>
    </row>
    <row r="553" spans="11:13" x14ac:dyDescent="0.35">
      <c r="K553" s="83"/>
      <c r="L553" s="83"/>
      <c r="M553" s="81"/>
    </row>
    <row r="554" spans="11:13" x14ac:dyDescent="0.35">
      <c r="K554" s="83"/>
      <c r="L554" s="83"/>
      <c r="M554" s="81"/>
    </row>
    <row r="555" spans="11:13" x14ac:dyDescent="0.35">
      <c r="K555" s="83"/>
      <c r="L555" s="83"/>
      <c r="M555" s="81"/>
    </row>
    <row r="556" spans="11:13" x14ac:dyDescent="0.35">
      <c r="K556" s="83"/>
      <c r="L556" s="83"/>
      <c r="M556" s="81"/>
    </row>
    <row r="557" spans="11:13" x14ac:dyDescent="0.35">
      <c r="K557" s="83"/>
      <c r="L557" s="83"/>
      <c r="M557" s="81"/>
    </row>
    <row r="558" spans="11:13" x14ac:dyDescent="0.35">
      <c r="K558" s="83"/>
      <c r="L558" s="83"/>
      <c r="M558" s="81"/>
    </row>
    <row r="559" spans="11:13" x14ac:dyDescent="0.35">
      <c r="K559" s="83"/>
      <c r="L559" s="83"/>
      <c r="M559" s="81"/>
    </row>
    <row r="560" spans="11:13" x14ac:dyDescent="0.35">
      <c r="K560" s="83"/>
      <c r="L560" s="83"/>
      <c r="M560" s="81"/>
    </row>
    <row r="561" spans="11:13" x14ac:dyDescent="0.35">
      <c r="K561" s="83"/>
      <c r="L561" s="83"/>
      <c r="M561" s="81"/>
    </row>
    <row r="562" spans="11:13" x14ac:dyDescent="0.35">
      <c r="K562" s="83"/>
      <c r="L562" s="83"/>
      <c r="M562" s="81"/>
    </row>
    <row r="563" spans="11:13" x14ac:dyDescent="0.35">
      <c r="K563" s="83"/>
      <c r="L563" s="83"/>
      <c r="M563" s="81"/>
    </row>
    <row r="564" spans="11:13" x14ac:dyDescent="0.35">
      <c r="K564" s="83"/>
      <c r="L564" s="83"/>
      <c r="M564" s="81"/>
    </row>
    <row r="565" spans="11:13" x14ac:dyDescent="0.35">
      <c r="K565" s="83"/>
      <c r="L565" s="83"/>
      <c r="M565" s="81"/>
    </row>
    <row r="566" spans="11:13" x14ac:dyDescent="0.35">
      <c r="K566" s="83"/>
      <c r="L566" s="83"/>
      <c r="M566" s="81"/>
    </row>
    <row r="567" spans="11:13" x14ac:dyDescent="0.35">
      <c r="K567" s="83"/>
      <c r="L567" s="83"/>
      <c r="M567" s="81"/>
    </row>
    <row r="568" spans="11:13" x14ac:dyDescent="0.35">
      <c r="K568" s="83"/>
      <c r="L568" s="83"/>
      <c r="M568" s="81"/>
    </row>
    <row r="569" spans="11:13" x14ac:dyDescent="0.35">
      <c r="K569" s="83"/>
      <c r="L569" s="83"/>
      <c r="M569" s="81"/>
    </row>
    <row r="570" spans="11:13" x14ac:dyDescent="0.35">
      <c r="K570" s="83"/>
      <c r="L570" s="83"/>
      <c r="M570" s="81"/>
    </row>
    <row r="571" spans="11:13" x14ac:dyDescent="0.35">
      <c r="K571" s="83"/>
      <c r="L571" s="83"/>
      <c r="M571" s="81"/>
    </row>
    <row r="572" spans="11:13" x14ac:dyDescent="0.35">
      <c r="K572" s="83"/>
      <c r="L572" s="83"/>
      <c r="M572" s="81"/>
    </row>
    <row r="573" spans="11:13" x14ac:dyDescent="0.35">
      <c r="K573" s="83"/>
      <c r="L573" s="83"/>
      <c r="M573" s="81"/>
    </row>
    <row r="574" spans="11:13" x14ac:dyDescent="0.35">
      <c r="K574" s="83"/>
      <c r="L574" s="83"/>
      <c r="M574" s="81"/>
    </row>
    <row r="575" spans="11:13" x14ac:dyDescent="0.35">
      <c r="K575" s="83"/>
      <c r="L575" s="83"/>
      <c r="M575" s="81"/>
    </row>
    <row r="576" spans="11:13" x14ac:dyDescent="0.35">
      <c r="K576" s="83"/>
      <c r="L576" s="83"/>
      <c r="M576" s="81"/>
    </row>
    <row r="577" spans="11:13" x14ac:dyDescent="0.35">
      <c r="K577" s="83"/>
      <c r="L577" s="83"/>
      <c r="M577" s="81"/>
    </row>
    <row r="578" spans="11:13" x14ac:dyDescent="0.35">
      <c r="K578" s="83"/>
      <c r="L578" s="83"/>
      <c r="M578" s="81"/>
    </row>
    <row r="579" spans="11:13" x14ac:dyDescent="0.35">
      <c r="K579" s="83"/>
      <c r="L579" s="83"/>
      <c r="M579" s="81"/>
    </row>
    <row r="580" spans="11:13" x14ac:dyDescent="0.35">
      <c r="K580" s="83"/>
      <c r="L580" s="83"/>
      <c r="M580" s="81"/>
    </row>
    <row r="581" spans="11:13" x14ac:dyDescent="0.35">
      <c r="K581" s="83"/>
      <c r="L581" s="83"/>
      <c r="M581" s="81"/>
    </row>
    <row r="582" spans="11:13" x14ac:dyDescent="0.35">
      <c r="K582" s="83"/>
      <c r="L582" s="83"/>
      <c r="M582" s="81"/>
    </row>
    <row r="583" spans="11:13" x14ac:dyDescent="0.35">
      <c r="K583" s="83"/>
      <c r="L583" s="83"/>
      <c r="M583" s="81"/>
    </row>
    <row r="584" spans="11:13" x14ac:dyDescent="0.35">
      <c r="K584" s="83"/>
      <c r="L584" s="83"/>
      <c r="M584" s="81"/>
    </row>
    <row r="585" spans="11:13" x14ac:dyDescent="0.35">
      <c r="K585" s="83"/>
      <c r="L585" s="83"/>
      <c r="M585" s="81"/>
    </row>
    <row r="586" spans="11:13" x14ac:dyDescent="0.35">
      <c r="K586" s="83"/>
      <c r="L586" s="83"/>
      <c r="M586" s="81"/>
    </row>
    <row r="587" spans="11:13" x14ac:dyDescent="0.35">
      <c r="K587" s="83"/>
      <c r="L587" s="83"/>
      <c r="M587" s="81"/>
    </row>
    <row r="588" spans="11:13" x14ac:dyDescent="0.35">
      <c r="K588" s="83"/>
      <c r="L588" s="83"/>
      <c r="M588" s="81"/>
    </row>
    <row r="589" spans="11:13" x14ac:dyDescent="0.35">
      <c r="K589" s="83"/>
      <c r="L589" s="83"/>
      <c r="M589" s="81"/>
    </row>
    <row r="590" spans="11:13" x14ac:dyDescent="0.35">
      <c r="K590" s="83"/>
      <c r="L590" s="83"/>
      <c r="M590" s="81"/>
    </row>
    <row r="591" spans="11:13" x14ac:dyDescent="0.35">
      <c r="K591" s="83"/>
      <c r="L591" s="83"/>
      <c r="M591" s="81"/>
    </row>
    <row r="592" spans="11:13" x14ac:dyDescent="0.35">
      <c r="K592" s="83"/>
      <c r="L592" s="83"/>
      <c r="M592" s="81"/>
    </row>
    <row r="593" spans="11:13" x14ac:dyDescent="0.35">
      <c r="K593" s="83"/>
      <c r="L593" s="83"/>
      <c r="M593" s="81"/>
    </row>
    <row r="594" spans="11:13" x14ac:dyDescent="0.35">
      <c r="K594" s="83"/>
      <c r="L594" s="83"/>
      <c r="M594" s="81"/>
    </row>
    <row r="595" spans="11:13" x14ac:dyDescent="0.35">
      <c r="K595" s="83"/>
      <c r="L595" s="83"/>
      <c r="M595" s="81"/>
    </row>
    <row r="596" spans="11:13" x14ac:dyDescent="0.35">
      <c r="K596" s="83"/>
      <c r="L596" s="83"/>
      <c r="M596" s="81"/>
    </row>
    <row r="597" spans="11:13" x14ac:dyDescent="0.35">
      <c r="K597" s="83"/>
      <c r="L597" s="83"/>
      <c r="M597" s="81"/>
    </row>
    <row r="598" spans="11:13" x14ac:dyDescent="0.35">
      <c r="K598" s="83"/>
      <c r="L598" s="83"/>
      <c r="M598" s="81"/>
    </row>
    <row r="599" spans="11:13" x14ac:dyDescent="0.35">
      <c r="K599" s="83"/>
      <c r="L599" s="83"/>
      <c r="M599" s="81"/>
    </row>
    <row r="600" spans="11:13" x14ac:dyDescent="0.35">
      <c r="K600" s="83"/>
      <c r="L600" s="83"/>
      <c r="M600" s="81"/>
    </row>
    <row r="601" spans="11:13" x14ac:dyDescent="0.35">
      <c r="K601" s="83"/>
      <c r="L601" s="83"/>
      <c r="M601" s="81"/>
    </row>
    <row r="602" spans="11:13" x14ac:dyDescent="0.35">
      <c r="K602" s="83"/>
      <c r="L602" s="83"/>
      <c r="M602" s="81"/>
    </row>
    <row r="603" spans="11:13" x14ac:dyDescent="0.35">
      <c r="K603" s="83"/>
      <c r="L603" s="83"/>
      <c r="M603" s="81"/>
    </row>
    <row r="604" spans="11:13" x14ac:dyDescent="0.35">
      <c r="K604" s="83"/>
      <c r="L604" s="83"/>
      <c r="M604" s="81"/>
    </row>
    <row r="605" spans="11:13" x14ac:dyDescent="0.35">
      <c r="K605" s="83"/>
      <c r="L605" s="83"/>
      <c r="M605" s="81"/>
    </row>
    <row r="606" spans="11:13" x14ac:dyDescent="0.35">
      <c r="K606" s="83"/>
      <c r="L606" s="83"/>
      <c r="M606" s="81"/>
    </row>
    <row r="607" spans="11:13" x14ac:dyDescent="0.35">
      <c r="K607" s="83"/>
      <c r="L607" s="83"/>
      <c r="M607" s="81"/>
    </row>
    <row r="608" spans="11:13" x14ac:dyDescent="0.35">
      <c r="K608" s="83"/>
      <c r="L608" s="83"/>
      <c r="M608" s="81"/>
    </row>
    <row r="609" spans="11:13" x14ac:dyDescent="0.35">
      <c r="K609" s="83"/>
      <c r="L609" s="83"/>
      <c r="M609" s="81"/>
    </row>
    <row r="610" spans="11:13" x14ac:dyDescent="0.35">
      <c r="K610" s="83"/>
      <c r="L610" s="83"/>
      <c r="M610" s="81"/>
    </row>
    <row r="611" spans="11:13" x14ac:dyDescent="0.35">
      <c r="K611" s="83"/>
      <c r="L611" s="83"/>
      <c r="M611" s="81"/>
    </row>
    <row r="612" spans="11:13" x14ac:dyDescent="0.35">
      <c r="K612" s="83"/>
      <c r="L612" s="83"/>
      <c r="M612" s="81"/>
    </row>
    <row r="613" spans="11:13" x14ac:dyDescent="0.35">
      <c r="K613" s="83"/>
      <c r="L613" s="83"/>
      <c r="M613" s="81"/>
    </row>
    <row r="614" spans="11:13" x14ac:dyDescent="0.35">
      <c r="K614" s="83"/>
      <c r="L614" s="83"/>
      <c r="M614" s="81"/>
    </row>
    <row r="615" spans="11:13" x14ac:dyDescent="0.35">
      <c r="K615" s="83"/>
      <c r="L615" s="83"/>
      <c r="M615" s="81"/>
    </row>
    <row r="616" spans="11:13" x14ac:dyDescent="0.35">
      <c r="K616" s="83"/>
      <c r="L616" s="83"/>
      <c r="M616" s="81"/>
    </row>
    <row r="617" spans="11:13" x14ac:dyDescent="0.35">
      <c r="K617" s="83"/>
      <c r="L617" s="83"/>
      <c r="M617" s="81"/>
    </row>
    <row r="618" spans="11:13" x14ac:dyDescent="0.35">
      <c r="K618" s="83"/>
      <c r="L618" s="83"/>
      <c r="M618" s="81"/>
    </row>
    <row r="619" spans="11:13" x14ac:dyDescent="0.35">
      <c r="K619" s="83"/>
      <c r="L619" s="83"/>
      <c r="M619" s="81"/>
    </row>
    <row r="620" spans="11:13" x14ac:dyDescent="0.35">
      <c r="K620" s="83"/>
      <c r="L620" s="83"/>
      <c r="M620" s="81"/>
    </row>
    <row r="621" spans="11:13" x14ac:dyDescent="0.35">
      <c r="K621" s="83"/>
      <c r="L621" s="83"/>
      <c r="M621" s="81"/>
    </row>
    <row r="622" spans="11:13" x14ac:dyDescent="0.35">
      <c r="K622" s="83"/>
      <c r="L622" s="83"/>
      <c r="M622" s="81"/>
    </row>
    <row r="623" spans="11:13" x14ac:dyDescent="0.35">
      <c r="K623" s="83"/>
      <c r="L623" s="83"/>
      <c r="M623" s="81"/>
    </row>
    <row r="624" spans="11:13" x14ac:dyDescent="0.35">
      <c r="K624" s="83"/>
      <c r="L624" s="83"/>
      <c r="M624" s="81"/>
    </row>
    <row r="625" spans="11:13" x14ac:dyDescent="0.35">
      <c r="K625" s="83"/>
      <c r="L625" s="83"/>
      <c r="M625" s="81"/>
    </row>
    <row r="626" spans="11:13" x14ac:dyDescent="0.35">
      <c r="K626" s="83"/>
      <c r="L626" s="83"/>
      <c r="M626" s="81"/>
    </row>
    <row r="627" spans="11:13" x14ac:dyDescent="0.35">
      <c r="K627" s="83"/>
      <c r="L627" s="83"/>
      <c r="M627" s="81"/>
    </row>
    <row r="628" spans="11:13" x14ac:dyDescent="0.35">
      <c r="K628" s="83"/>
      <c r="L628" s="83"/>
      <c r="M628" s="81"/>
    </row>
    <row r="629" spans="11:13" x14ac:dyDescent="0.35">
      <c r="K629" s="83"/>
      <c r="L629" s="83"/>
      <c r="M629" s="81"/>
    </row>
    <row r="630" spans="11:13" x14ac:dyDescent="0.35">
      <c r="K630" s="83"/>
      <c r="L630" s="83"/>
      <c r="M630" s="81"/>
    </row>
    <row r="631" spans="11:13" x14ac:dyDescent="0.35">
      <c r="K631" s="83"/>
      <c r="L631" s="83"/>
      <c r="M631" s="81"/>
    </row>
    <row r="632" spans="11:13" x14ac:dyDescent="0.35">
      <c r="K632" s="83"/>
      <c r="L632" s="83"/>
      <c r="M632" s="81"/>
    </row>
    <row r="633" spans="11:13" x14ac:dyDescent="0.35">
      <c r="K633" s="83"/>
      <c r="L633" s="83"/>
      <c r="M633" s="81"/>
    </row>
    <row r="634" spans="11:13" x14ac:dyDescent="0.35">
      <c r="K634" s="83"/>
      <c r="L634" s="83"/>
      <c r="M634" s="81"/>
    </row>
    <row r="635" spans="11:13" x14ac:dyDescent="0.35">
      <c r="K635" s="83"/>
      <c r="L635" s="83"/>
      <c r="M635" s="81"/>
    </row>
    <row r="636" spans="11:13" x14ac:dyDescent="0.35">
      <c r="K636" s="83"/>
      <c r="L636" s="83"/>
      <c r="M636" s="81"/>
    </row>
    <row r="637" spans="11:13" x14ac:dyDescent="0.35">
      <c r="K637" s="83"/>
      <c r="L637" s="83"/>
      <c r="M637" s="81"/>
    </row>
    <row r="638" spans="11:13" x14ac:dyDescent="0.35">
      <c r="K638" s="83"/>
      <c r="L638" s="83"/>
      <c r="M638" s="81"/>
    </row>
    <row r="639" spans="11:13" x14ac:dyDescent="0.35">
      <c r="K639" s="83"/>
      <c r="L639" s="83"/>
      <c r="M639" s="81"/>
    </row>
    <row r="640" spans="11:13" x14ac:dyDescent="0.35">
      <c r="K640" s="83"/>
      <c r="L640" s="83"/>
      <c r="M640" s="81"/>
    </row>
    <row r="641" spans="11:13" x14ac:dyDescent="0.35">
      <c r="K641" s="83"/>
      <c r="L641" s="83"/>
      <c r="M641" s="81"/>
    </row>
    <row r="642" spans="11:13" x14ac:dyDescent="0.35">
      <c r="K642" s="83"/>
      <c r="L642" s="83"/>
      <c r="M642" s="81"/>
    </row>
    <row r="643" spans="11:13" x14ac:dyDescent="0.35">
      <c r="K643" s="83"/>
      <c r="L643" s="83"/>
      <c r="M643" s="81"/>
    </row>
    <row r="644" spans="11:13" x14ac:dyDescent="0.35">
      <c r="K644" s="83"/>
      <c r="L644" s="83"/>
      <c r="M644" s="81"/>
    </row>
    <row r="645" spans="11:13" x14ac:dyDescent="0.35">
      <c r="K645" s="83"/>
      <c r="L645" s="83"/>
      <c r="M645" s="81"/>
    </row>
    <row r="646" spans="11:13" x14ac:dyDescent="0.35">
      <c r="K646" s="83"/>
      <c r="L646" s="83"/>
      <c r="M646" s="81"/>
    </row>
    <row r="647" spans="11:13" x14ac:dyDescent="0.35">
      <c r="K647" s="83"/>
      <c r="L647" s="83"/>
      <c r="M647" s="81"/>
    </row>
    <row r="648" spans="11:13" x14ac:dyDescent="0.35">
      <c r="K648" s="83"/>
      <c r="L648" s="83"/>
      <c r="M648" s="81"/>
    </row>
    <row r="649" spans="11:13" x14ac:dyDescent="0.35">
      <c r="K649" s="83"/>
      <c r="L649" s="83"/>
      <c r="M649" s="81"/>
    </row>
    <row r="650" spans="11:13" x14ac:dyDescent="0.35">
      <c r="K650" s="83"/>
      <c r="L650" s="83"/>
      <c r="M650" s="81"/>
    </row>
    <row r="651" spans="11:13" x14ac:dyDescent="0.35">
      <c r="K651" s="83"/>
      <c r="L651" s="83"/>
      <c r="M651" s="81"/>
    </row>
    <row r="652" spans="11:13" x14ac:dyDescent="0.35">
      <c r="K652" s="83"/>
      <c r="L652" s="83"/>
      <c r="M652" s="81"/>
    </row>
    <row r="653" spans="11:13" x14ac:dyDescent="0.35">
      <c r="K653" s="83"/>
      <c r="L653" s="83"/>
      <c r="M653" s="81"/>
    </row>
    <row r="654" spans="11:13" x14ac:dyDescent="0.35">
      <c r="K654" s="83"/>
      <c r="L654" s="83"/>
      <c r="M654" s="81"/>
    </row>
    <row r="655" spans="11:13" x14ac:dyDescent="0.35">
      <c r="K655" s="83"/>
      <c r="L655" s="83"/>
      <c r="M655" s="81"/>
    </row>
    <row r="656" spans="11:13" x14ac:dyDescent="0.35">
      <c r="K656" s="83"/>
      <c r="L656" s="83"/>
      <c r="M656" s="81"/>
    </row>
    <row r="657" spans="11:13" x14ac:dyDescent="0.35">
      <c r="K657" s="83"/>
      <c r="L657" s="83"/>
      <c r="M657" s="81"/>
    </row>
    <row r="658" spans="11:13" x14ac:dyDescent="0.35">
      <c r="K658" s="83"/>
      <c r="L658" s="83"/>
      <c r="M658" s="81"/>
    </row>
    <row r="659" spans="11:13" x14ac:dyDescent="0.35">
      <c r="K659" s="83"/>
      <c r="L659" s="83"/>
      <c r="M659" s="81"/>
    </row>
    <row r="660" spans="11:13" x14ac:dyDescent="0.35">
      <c r="K660" s="83"/>
      <c r="L660" s="83"/>
      <c r="M660" s="81"/>
    </row>
    <row r="661" spans="11:13" x14ac:dyDescent="0.35">
      <c r="K661" s="83"/>
      <c r="L661" s="83"/>
      <c r="M661" s="81"/>
    </row>
    <row r="662" spans="11:13" x14ac:dyDescent="0.35">
      <c r="K662" s="83"/>
      <c r="L662" s="83"/>
      <c r="M662" s="81"/>
    </row>
    <row r="663" spans="11:13" x14ac:dyDescent="0.35">
      <c r="K663" s="83"/>
      <c r="L663" s="83"/>
      <c r="M663" s="81"/>
    </row>
    <row r="664" spans="11:13" x14ac:dyDescent="0.35">
      <c r="K664" s="83"/>
      <c r="L664" s="83"/>
      <c r="M664" s="81"/>
    </row>
    <row r="665" spans="11:13" x14ac:dyDescent="0.35">
      <c r="K665" s="83"/>
      <c r="L665" s="83"/>
      <c r="M665" s="81"/>
    </row>
    <row r="666" spans="11:13" x14ac:dyDescent="0.35">
      <c r="K666" s="83"/>
      <c r="L666" s="83"/>
      <c r="M666" s="81"/>
    </row>
    <row r="667" spans="11:13" x14ac:dyDescent="0.35">
      <c r="K667" s="83"/>
      <c r="L667" s="83"/>
      <c r="M667" s="81"/>
    </row>
    <row r="668" spans="11:13" x14ac:dyDescent="0.35">
      <c r="K668" s="83"/>
      <c r="L668" s="83"/>
      <c r="M668" s="81"/>
    </row>
    <row r="669" spans="11:13" x14ac:dyDescent="0.35">
      <c r="K669" s="83"/>
      <c r="L669" s="83"/>
      <c r="M669" s="81"/>
    </row>
    <row r="670" spans="11:13" x14ac:dyDescent="0.35">
      <c r="K670" s="83"/>
      <c r="L670" s="83"/>
      <c r="M670" s="81"/>
    </row>
    <row r="671" spans="11:13" x14ac:dyDescent="0.35">
      <c r="K671" s="83"/>
      <c r="L671" s="83"/>
      <c r="M671" s="81"/>
    </row>
    <row r="672" spans="11:13" x14ac:dyDescent="0.35">
      <c r="K672" s="83"/>
      <c r="L672" s="83"/>
      <c r="M672" s="81"/>
    </row>
    <row r="673" spans="11:13" x14ac:dyDescent="0.35">
      <c r="K673" s="83"/>
      <c r="L673" s="83"/>
      <c r="M673" s="81"/>
    </row>
    <row r="674" spans="11:13" x14ac:dyDescent="0.35">
      <c r="K674" s="83"/>
      <c r="L674" s="83"/>
      <c r="M674" s="81"/>
    </row>
    <row r="675" spans="11:13" x14ac:dyDescent="0.35">
      <c r="K675" s="83"/>
      <c r="L675" s="83"/>
      <c r="M675" s="81"/>
    </row>
    <row r="676" spans="11:13" x14ac:dyDescent="0.35">
      <c r="K676" s="83"/>
      <c r="L676" s="83"/>
      <c r="M676" s="81"/>
    </row>
    <row r="677" spans="11:13" x14ac:dyDescent="0.35">
      <c r="K677" s="83"/>
      <c r="L677" s="83"/>
      <c r="M677" s="81"/>
    </row>
    <row r="678" spans="11:13" x14ac:dyDescent="0.35">
      <c r="K678" s="83"/>
      <c r="L678" s="83"/>
      <c r="M678" s="81"/>
    </row>
    <row r="679" spans="11:13" x14ac:dyDescent="0.35">
      <c r="K679" s="83"/>
      <c r="L679" s="83"/>
      <c r="M679" s="81"/>
    </row>
    <row r="680" spans="11:13" x14ac:dyDescent="0.35">
      <c r="K680" s="83"/>
      <c r="L680" s="83"/>
      <c r="M680" s="81"/>
    </row>
    <row r="681" spans="11:13" x14ac:dyDescent="0.35">
      <c r="K681" s="83"/>
      <c r="L681" s="83"/>
      <c r="M681" s="81"/>
    </row>
    <row r="682" spans="11:13" x14ac:dyDescent="0.35">
      <c r="K682" s="83"/>
      <c r="L682" s="83"/>
      <c r="M682" s="81"/>
    </row>
    <row r="683" spans="11:13" x14ac:dyDescent="0.35">
      <c r="K683" s="83"/>
      <c r="L683" s="83"/>
      <c r="M683" s="81"/>
    </row>
    <row r="684" spans="11:13" x14ac:dyDescent="0.35">
      <c r="K684" s="83"/>
      <c r="L684" s="83"/>
      <c r="M684" s="81"/>
    </row>
    <row r="685" spans="11:13" x14ac:dyDescent="0.35">
      <c r="K685" s="83"/>
      <c r="L685" s="83"/>
      <c r="M685" s="81"/>
    </row>
    <row r="686" spans="11:13" x14ac:dyDescent="0.35">
      <c r="K686" s="83"/>
      <c r="L686" s="83"/>
      <c r="M686" s="81"/>
    </row>
    <row r="687" spans="11:13" x14ac:dyDescent="0.35">
      <c r="K687" s="83"/>
      <c r="L687" s="83"/>
      <c r="M687" s="81"/>
    </row>
    <row r="688" spans="11:13" x14ac:dyDescent="0.35">
      <c r="K688" s="83"/>
      <c r="L688" s="83"/>
      <c r="M688" s="81"/>
    </row>
    <row r="689" spans="11:13" x14ac:dyDescent="0.35">
      <c r="K689" s="83"/>
      <c r="L689" s="83"/>
      <c r="M689" s="81"/>
    </row>
    <row r="690" spans="11:13" x14ac:dyDescent="0.35">
      <c r="K690" s="83"/>
      <c r="L690" s="83"/>
      <c r="M690" s="81"/>
    </row>
    <row r="691" spans="11:13" x14ac:dyDescent="0.35">
      <c r="K691" s="83"/>
      <c r="L691" s="83"/>
      <c r="M691" s="81"/>
    </row>
    <row r="692" spans="11:13" x14ac:dyDescent="0.35">
      <c r="K692" s="83"/>
      <c r="L692" s="83"/>
      <c r="M692" s="81"/>
    </row>
    <row r="693" spans="11:13" x14ac:dyDescent="0.35">
      <c r="K693" s="83"/>
      <c r="L693" s="83"/>
      <c r="M693" s="81"/>
    </row>
    <row r="694" spans="11:13" x14ac:dyDescent="0.35">
      <c r="K694" s="83"/>
      <c r="L694" s="83"/>
      <c r="M694" s="81"/>
    </row>
    <row r="695" spans="11:13" x14ac:dyDescent="0.35">
      <c r="K695" s="83"/>
      <c r="L695" s="83"/>
      <c r="M695" s="81"/>
    </row>
    <row r="696" spans="11:13" x14ac:dyDescent="0.35">
      <c r="K696" s="83"/>
      <c r="L696" s="83"/>
      <c r="M696" s="81"/>
    </row>
    <row r="697" spans="11:13" x14ac:dyDescent="0.35">
      <c r="K697" s="83"/>
      <c r="L697" s="83"/>
      <c r="M697" s="81"/>
    </row>
    <row r="698" spans="11:13" x14ac:dyDescent="0.35">
      <c r="K698" s="83"/>
      <c r="L698" s="83"/>
      <c r="M698" s="81"/>
    </row>
    <row r="699" spans="11:13" x14ac:dyDescent="0.35">
      <c r="K699" s="83"/>
      <c r="L699" s="83"/>
      <c r="M699" s="81"/>
    </row>
    <row r="700" spans="11:13" x14ac:dyDescent="0.35">
      <c r="K700" s="83"/>
      <c r="L700" s="83"/>
      <c r="M700" s="81"/>
    </row>
    <row r="701" spans="11:13" x14ac:dyDescent="0.35">
      <c r="K701" s="83"/>
      <c r="L701" s="83"/>
      <c r="M701" s="81"/>
    </row>
    <row r="702" spans="11:13" x14ac:dyDescent="0.35">
      <c r="K702" s="83"/>
      <c r="L702" s="83"/>
      <c r="M702" s="81"/>
    </row>
    <row r="703" spans="11:13" x14ac:dyDescent="0.35">
      <c r="K703" s="83"/>
      <c r="L703" s="83"/>
      <c r="M703" s="81"/>
    </row>
    <row r="704" spans="11:13" x14ac:dyDescent="0.35">
      <c r="K704" s="83"/>
      <c r="L704" s="83"/>
      <c r="M704" s="81"/>
    </row>
    <row r="705" spans="11:13" x14ac:dyDescent="0.35">
      <c r="K705" s="83"/>
      <c r="L705" s="83"/>
      <c r="M705" s="81"/>
    </row>
    <row r="706" spans="11:13" x14ac:dyDescent="0.35">
      <c r="K706" s="83"/>
      <c r="L706" s="83"/>
      <c r="M706" s="81"/>
    </row>
    <row r="707" spans="11:13" x14ac:dyDescent="0.35">
      <c r="K707" s="83"/>
      <c r="L707" s="83"/>
      <c r="M707" s="81"/>
    </row>
    <row r="708" spans="11:13" x14ac:dyDescent="0.35">
      <c r="K708" s="83"/>
      <c r="L708" s="83"/>
      <c r="M708" s="81"/>
    </row>
    <row r="709" spans="11:13" x14ac:dyDescent="0.35">
      <c r="K709" s="83"/>
      <c r="L709" s="83"/>
      <c r="M709" s="81"/>
    </row>
    <row r="710" spans="11:13" x14ac:dyDescent="0.35">
      <c r="K710" s="83"/>
      <c r="L710" s="83"/>
      <c r="M710" s="81"/>
    </row>
    <row r="711" spans="11:13" x14ac:dyDescent="0.35">
      <c r="K711" s="83"/>
      <c r="L711" s="83"/>
      <c r="M711" s="81"/>
    </row>
    <row r="712" spans="11:13" x14ac:dyDescent="0.35">
      <c r="K712" s="83"/>
      <c r="L712" s="83"/>
      <c r="M712" s="81"/>
    </row>
    <row r="713" spans="11:13" x14ac:dyDescent="0.35">
      <c r="K713" s="83"/>
      <c r="L713" s="83"/>
      <c r="M713" s="81"/>
    </row>
    <row r="714" spans="11:13" x14ac:dyDescent="0.35">
      <c r="K714" s="83"/>
      <c r="L714" s="83"/>
      <c r="M714" s="81"/>
    </row>
    <row r="715" spans="11:13" x14ac:dyDescent="0.35">
      <c r="K715" s="83"/>
      <c r="L715" s="83"/>
      <c r="M715" s="81"/>
    </row>
    <row r="716" spans="11:13" x14ac:dyDescent="0.35">
      <c r="K716" s="83"/>
      <c r="L716" s="83"/>
      <c r="M716" s="81"/>
    </row>
    <row r="717" spans="11:13" x14ac:dyDescent="0.35">
      <c r="K717" s="83"/>
      <c r="L717" s="83"/>
      <c r="M717" s="81"/>
    </row>
    <row r="718" spans="11:13" x14ac:dyDescent="0.35">
      <c r="K718" s="83"/>
      <c r="L718" s="83"/>
      <c r="M718" s="81"/>
    </row>
    <row r="719" spans="11:13" x14ac:dyDescent="0.35">
      <c r="K719" s="83"/>
      <c r="L719" s="83"/>
      <c r="M719" s="81"/>
    </row>
    <row r="720" spans="11:13" x14ac:dyDescent="0.35">
      <c r="K720" s="83"/>
      <c r="L720" s="83"/>
      <c r="M720" s="81"/>
    </row>
    <row r="721" spans="11:13" x14ac:dyDescent="0.35">
      <c r="K721" s="83"/>
      <c r="L721" s="83"/>
      <c r="M721" s="81"/>
    </row>
    <row r="722" spans="11:13" x14ac:dyDescent="0.35">
      <c r="K722" s="83"/>
      <c r="L722" s="83"/>
      <c r="M722" s="81"/>
    </row>
    <row r="723" spans="11:13" x14ac:dyDescent="0.35">
      <c r="K723" s="83"/>
      <c r="L723" s="83"/>
      <c r="M723" s="81"/>
    </row>
    <row r="724" spans="11:13" x14ac:dyDescent="0.35">
      <c r="K724" s="83"/>
      <c r="L724" s="83"/>
      <c r="M724" s="81"/>
    </row>
    <row r="725" spans="11:13" x14ac:dyDescent="0.35">
      <c r="K725" s="83"/>
      <c r="L725" s="83"/>
      <c r="M725" s="81"/>
    </row>
    <row r="726" spans="11:13" x14ac:dyDescent="0.35">
      <c r="K726" s="83"/>
      <c r="L726" s="83"/>
      <c r="M726" s="81"/>
    </row>
    <row r="727" spans="11:13" x14ac:dyDescent="0.35">
      <c r="K727" s="83"/>
      <c r="L727" s="83"/>
      <c r="M727" s="81"/>
    </row>
    <row r="728" spans="11:13" x14ac:dyDescent="0.35">
      <c r="K728" s="83"/>
      <c r="L728" s="83"/>
      <c r="M728" s="81"/>
    </row>
    <row r="729" spans="11:13" x14ac:dyDescent="0.35">
      <c r="K729" s="83"/>
      <c r="L729" s="83"/>
      <c r="M729" s="81"/>
    </row>
    <row r="730" spans="11:13" x14ac:dyDescent="0.35">
      <c r="K730" s="83"/>
      <c r="L730" s="83"/>
      <c r="M730" s="81"/>
    </row>
    <row r="731" spans="11:13" x14ac:dyDescent="0.35">
      <c r="K731" s="83"/>
      <c r="L731" s="83"/>
      <c r="M731" s="81"/>
    </row>
    <row r="732" spans="11:13" x14ac:dyDescent="0.35">
      <c r="K732" s="83"/>
      <c r="L732" s="83"/>
      <c r="M732" s="81"/>
    </row>
    <row r="733" spans="11:13" x14ac:dyDescent="0.35">
      <c r="K733" s="83"/>
      <c r="L733" s="83"/>
      <c r="M733" s="81"/>
    </row>
    <row r="734" spans="11:13" x14ac:dyDescent="0.35">
      <c r="K734" s="83"/>
      <c r="L734" s="83"/>
      <c r="M734" s="81"/>
    </row>
    <row r="735" spans="11:13" x14ac:dyDescent="0.35">
      <c r="K735" s="83"/>
      <c r="L735" s="83"/>
      <c r="M735" s="81"/>
    </row>
    <row r="736" spans="11:13" x14ac:dyDescent="0.35">
      <c r="K736" s="83"/>
      <c r="L736" s="83"/>
      <c r="M736" s="81"/>
    </row>
    <row r="737" spans="11:13" x14ac:dyDescent="0.35">
      <c r="K737" s="83"/>
      <c r="L737" s="83"/>
      <c r="M737" s="81"/>
    </row>
    <row r="738" spans="11:13" x14ac:dyDescent="0.35">
      <c r="K738" s="83"/>
      <c r="L738" s="83"/>
      <c r="M738" s="81"/>
    </row>
    <row r="739" spans="11:13" x14ac:dyDescent="0.35">
      <c r="K739" s="83"/>
      <c r="L739" s="83"/>
      <c r="M739" s="81"/>
    </row>
    <row r="740" spans="11:13" x14ac:dyDescent="0.35">
      <c r="K740" s="83"/>
      <c r="L740" s="83"/>
      <c r="M740" s="81"/>
    </row>
    <row r="741" spans="11:13" x14ac:dyDescent="0.35">
      <c r="K741" s="83"/>
      <c r="L741" s="83"/>
      <c r="M741" s="81"/>
    </row>
    <row r="742" spans="11:13" x14ac:dyDescent="0.35">
      <c r="K742" s="83"/>
      <c r="L742" s="83"/>
      <c r="M742" s="81"/>
    </row>
    <row r="743" spans="11:13" x14ac:dyDescent="0.35">
      <c r="K743" s="83"/>
      <c r="L743" s="83"/>
      <c r="M743" s="81"/>
    </row>
    <row r="744" spans="11:13" x14ac:dyDescent="0.35">
      <c r="K744" s="83"/>
      <c r="L744" s="83"/>
      <c r="M744" s="81"/>
    </row>
    <row r="745" spans="11:13" x14ac:dyDescent="0.35">
      <c r="K745" s="83"/>
      <c r="L745" s="83"/>
      <c r="M745" s="81"/>
    </row>
    <row r="746" spans="11:13" x14ac:dyDescent="0.35">
      <c r="K746" s="83"/>
      <c r="L746" s="83"/>
      <c r="M746" s="81"/>
    </row>
    <row r="747" spans="11:13" x14ac:dyDescent="0.35">
      <c r="K747" s="83"/>
      <c r="L747" s="83"/>
      <c r="M747" s="81"/>
    </row>
    <row r="748" spans="11:13" x14ac:dyDescent="0.35">
      <c r="K748" s="83"/>
      <c r="L748" s="83"/>
      <c r="M748" s="81"/>
    </row>
    <row r="749" spans="11:13" x14ac:dyDescent="0.35">
      <c r="K749" s="83"/>
      <c r="L749" s="83"/>
      <c r="M749" s="81"/>
    </row>
    <row r="750" spans="11:13" x14ac:dyDescent="0.35">
      <c r="K750" s="83"/>
      <c r="L750" s="83"/>
      <c r="M750" s="81"/>
    </row>
    <row r="751" spans="11:13" x14ac:dyDescent="0.35">
      <c r="K751" s="83"/>
      <c r="L751" s="83"/>
      <c r="M751" s="81"/>
    </row>
    <row r="752" spans="11:13" x14ac:dyDescent="0.35">
      <c r="K752" s="83"/>
      <c r="L752" s="83"/>
      <c r="M752" s="81"/>
    </row>
    <row r="753" spans="11:13" x14ac:dyDescent="0.35">
      <c r="K753" s="83"/>
      <c r="L753" s="83"/>
      <c r="M753" s="81"/>
    </row>
    <row r="754" spans="11:13" x14ac:dyDescent="0.35">
      <c r="K754" s="83"/>
      <c r="L754" s="83"/>
      <c r="M754" s="81"/>
    </row>
    <row r="755" spans="11:13" x14ac:dyDescent="0.35">
      <c r="K755" s="83"/>
      <c r="L755" s="83"/>
      <c r="M755" s="81"/>
    </row>
    <row r="756" spans="11:13" x14ac:dyDescent="0.35">
      <c r="K756" s="83"/>
      <c r="L756" s="83"/>
      <c r="M756" s="81"/>
    </row>
    <row r="757" spans="11:13" x14ac:dyDescent="0.35">
      <c r="K757" s="83"/>
      <c r="L757" s="83"/>
      <c r="M757" s="81"/>
    </row>
    <row r="758" spans="11:13" x14ac:dyDescent="0.35">
      <c r="K758" s="83"/>
      <c r="L758" s="83"/>
      <c r="M758" s="81"/>
    </row>
    <row r="759" spans="11:13" x14ac:dyDescent="0.35">
      <c r="K759" s="83"/>
      <c r="L759" s="83"/>
      <c r="M759" s="81"/>
    </row>
    <row r="760" spans="11:13" x14ac:dyDescent="0.35">
      <c r="K760" s="83"/>
      <c r="L760" s="83"/>
      <c r="M760" s="81"/>
    </row>
    <row r="761" spans="11:13" x14ac:dyDescent="0.35">
      <c r="K761" s="83"/>
      <c r="L761" s="83"/>
      <c r="M761" s="81"/>
    </row>
    <row r="762" spans="11:13" x14ac:dyDescent="0.35">
      <c r="K762" s="83"/>
      <c r="L762" s="83"/>
      <c r="M762" s="81"/>
    </row>
    <row r="763" spans="11:13" x14ac:dyDescent="0.35">
      <c r="K763" s="83"/>
      <c r="L763" s="83"/>
      <c r="M763" s="81"/>
    </row>
    <row r="764" spans="11:13" x14ac:dyDescent="0.35">
      <c r="K764" s="83"/>
      <c r="L764" s="83"/>
      <c r="M764" s="81"/>
    </row>
    <row r="765" spans="11:13" x14ac:dyDescent="0.35">
      <c r="K765" s="83"/>
      <c r="L765" s="83"/>
      <c r="M765" s="81"/>
    </row>
    <row r="766" spans="11:13" x14ac:dyDescent="0.35">
      <c r="K766" s="83"/>
      <c r="L766" s="83"/>
      <c r="M766" s="81"/>
    </row>
    <row r="767" spans="11:13" x14ac:dyDescent="0.35">
      <c r="K767" s="83"/>
      <c r="L767" s="83"/>
      <c r="M767" s="81"/>
    </row>
    <row r="768" spans="11:13" x14ac:dyDescent="0.35">
      <c r="K768" s="83"/>
      <c r="L768" s="83"/>
      <c r="M768" s="81"/>
    </row>
    <row r="769" spans="11:13" x14ac:dyDescent="0.35">
      <c r="K769" s="83"/>
      <c r="L769" s="83"/>
      <c r="M769" s="81"/>
    </row>
    <row r="770" spans="11:13" x14ac:dyDescent="0.35">
      <c r="K770" s="83"/>
      <c r="L770" s="83"/>
      <c r="M770" s="81"/>
    </row>
    <row r="771" spans="11:13" x14ac:dyDescent="0.35">
      <c r="K771" s="83"/>
      <c r="L771" s="83"/>
      <c r="M771" s="81"/>
    </row>
    <row r="772" spans="11:13" x14ac:dyDescent="0.35">
      <c r="K772" s="83"/>
      <c r="L772" s="83"/>
      <c r="M772" s="81"/>
    </row>
    <row r="773" spans="11:13" x14ac:dyDescent="0.35">
      <c r="K773" s="83"/>
      <c r="L773" s="83"/>
      <c r="M773" s="81"/>
    </row>
    <row r="774" spans="11:13" x14ac:dyDescent="0.35">
      <c r="K774" s="83"/>
      <c r="L774" s="83"/>
      <c r="M774" s="81"/>
    </row>
    <row r="775" spans="11:13" x14ac:dyDescent="0.35">
      <c r="K775" s="83"/>
      <c r="L775" s="83"/>
      <c r="M775" s="81"/>
    </row>
    <row r="776" spans="11:13" x14ac:dyDescent="0.35">
      <c r="K776" s="83"/>
      <c r="L776" s="83"/>
      <c r="M776" s="81"/>
    </row>
    <row r="777" spans="11:13" x14ac:dyDescent="0.35">
      <c r="K777" s="83"/>
      <c r="L777" s="83"/>
      <c r="M777" s="81"/>
    </row>
    <row r="778" spans="11:13" x14ac:dyDescent="0.35">
      <c r="K778" s="83"/>
      <c r="L778" s="83"/>
      <c r="M778" s="81"/>
    </row>
    <row r="779" spans="11:13" x14ac:dyDescent="0.35">
      <c r="K779" s="83"/>
      <c r="L779" s="83"/>
      <c r="M779" s="81"/>
    </row>
    <row r="780" spans="11:13" x14ac:dyDescent="0.35">
      <c r="K780" s="83"/>
      <c r="L780" s="83"/>
      <c r="M780" s="81"/>
    </row>
    <row r="781" spans="11:13" x14ac:dyDescent="0.35">
      <c r="K781" s="83"/>
      <c r="L781" s="83"/>
      <c r="M781" s="81"/>
    </row>
    <row r="782" spans="11:13" x14ac:dyDescent="0.35">
      <c r="K782" s="83"/>
      <c r="L782" s="83"/>
      <c r="M782" s="81"/>
    </row>
    <row r="783" spans="11:13" x14ac:dyDescent="0.35">
      <c r="K783" s="83"/>
      <c r="L783" s="83"/>
      <c r="M783" s="81"/>
    </row>
    <row r="784" spans="11:13" x14ac:dyDescent="0.35">
      <c r="K784" s="83"/>
      <c r="L784" s="83"/>
      <c r="M784" s="81"/>
    </row>
    <row r="785" spans="11:13" x14ac:dyDescent="0.35">
      <c r="K785" s="83"/>
      <c r="L785" s="83"/>
      <c r="M785" s="81"/>
    </row>
    <row r="786" spans="11:13" x14ac:dyDescent="0.35">
      <c r="K786" s="83"/>
      <c r="L786" s="83"/>
      <c r="M786" s="81"/>
    </row>
    <row r="787" spans="11:13" x14ac:dyDescent="0.35">
      <c r="K787" s="83"/>
      <c r="L787" s="83"/>
      <c r="M787" s="81"/>
    </row>
    <row r="788" spans="11:13" x14ac:dyDescent="0.35">
      <c r="K788" s="83"/>
      <c r="L788" s="83"/>
      <c r="M788" s="81"/>
    </row>
    <row r="789" spans="11:13" x14ac:dyDescent="0.35">
      <c r="K789" s="83"/>
      <c r="L789" s="83"/>
      <c r="M789" s="81"/>
    </row>
    <row r="790" spans="11:13" x14ac:dyDescent="0.35">
      <c r="K790" s="83"/>
      <c r="L790" s="83"/>
      <c r="M790" s="81"/>
    </row>
    <row r="791" spans="11:13" x14ac:dyDescent="0.35">
      <c r="K791" s="83"/>
      <c r="L791" s="83"/>
      <c r="M791" s="81"/>
    </row>
    <row r="792" spans="11:13" x14ac:dyDescent="0.35">
      <c r="K792" s="83"/>
      <c r="L792" s="83"/>
      <c r="M792" s="81"/>
    </row>
    <row r="793" spans="11:13" x14ac:dyDescent="0.35">
      <c r="K793" s="83"/>
      <c r="L793" s="83"/>
      <c r="M793" s="81"/>
    </row>
    <row r="794" spans="11:13" x14ac:dyDescent="0.35">
      <c r="K794" s="83"/>
      <c r="L794" s="83"/>
      <c r="M794" s="81"/>
    </row>
    <row r="795" spans="11:13" x14ac:dyDescent="0.35">
      <c r="K795" s="83"/>
      <c r="L795" s="83"/>
      <c r="M795" s="81"/>
    </row>
    <row r="796" spans="11:13" x14ac:dyDescent="0.35">
      <c r="K796" s="83"/>
      <c r="L796" s="83"/>
      <c r="M796" s="81"/>
    </row>
    <row r="797" spans="11:13" x14ac:dyDescent="0.35">
      <c r="K797" s="83"/>
      <c r="L797" s="83"/>
      <c r="M797" s="81"/>
    </row>
    <row r="798" spans="11:13" x14ac:dyDescent="0.35">
      <c r="K798" s="83"/>
      <c r="L798" s="83"/>
      <c r="M798" s="81"/>
    </row>
    <row r="799" spans="11:13" x14ac:dyDescent="0.35">
      <c r="K799" s="83"/>
      <c r="L799" s="83"/>
      <c r="M799" s="81"/>
    </row>
    <row r="800" spans="11:13" x14ac:dyDescent="0.35">
      <c r="K800" s="83"/>
      <c r="L800" s="83"/>
      <c r="M800" s="81"/>
    </row>
    <row r="801" spans="11:13" x14ac:dyDescent="0.35">
      <c r="K801" s="83"/>
      <c r="L801" s="83"/>
      <c r="M801" s="81"/>
    </row>
    <row r="802" spans="11:13" x14ac:dyDescent="0.35">
      <c r="K802" s="83"/>
      <c r="L802" s="83"/>
      <c r="M802" s="81"/>
    </row>
    <row r="803" spans="11:13" x14ac:dyDescent="0.35">
      <c r="K803" s="83"/>
      <c r="L803" s="83"/>
      <c r="M803" s="81"/>
    </row>
    <row r="804" spans="11:13" x14ac:dyDescent="0.35">
      <c r="K804" s="83"/>
      <c r="L804" s="83"/>
      <c r="M804" s="81"/>
    </row>
    <row r="805" spans="11:13" x14ac:dyDescent="0.35">
      <c r="K805" s="83"/>
      <c r="L805" s="83"/>
      <c r="M805" s="81"/>
    </row>
    <row r="806" spans="11:13" x14ac:dyDescent="0.35">
      <c r="K806" s="83"/>
      <c r="L806" s="83"/>
      <c r="M806" s="81"/>
    </row>
    <row r="807" spans="11:13" x14ac:dyDescent="0.35">
      <c r="K807" s="83"/>
      <c r="L807" s="83"/>
      <c r="M807" s="81"/>
    </row>
    <row r="808" spans="11:13" x14ac:dyDescent="0.35">
      <c r="K808" s="83"/>
      <c r="L808" s="83"/>
      <c r="M808" s="81"/>
    </row>
    <row r="809" spans="11:13" x14ac:dyDescent="0.35">
      <c r="K809" s="83"/>
      <c r="L809" s="83"/>
      <c r="M809" s="81"/>
    </row>
    <row r="810" spans="11:13" x14ac:dyDescent="0.35">
      <c r="K810" s="83"/>
      <c r="L810" s="83"/>
      <c r="M810" s="81"/>
    </row>
    <row r="811" spans="11:13" x14ac:dyDescent="0.35">
      <c r="K811" s="83"/>
      <c r="L811" s="83"/>
      <c r="M811" s="81"/>
    </row>
    <row r="812" spans="11:13" x14ac:dyDescent="0.35">
      <c r="K812" s="83"/>
      <c r="L812" s="83"/>
      <c r="M812" s="81"/>
    </row>
    <row r="813" spans="11:13" x14ac:dyDescent="0.35">
      <c r="K813" s="83"/>
      <c r="L813" s="83"/>
      <c r="M813" s="81"/>
    </row>
    <row r="814" spans="11:13" x14ac:dyDescent="0.35">
      <c r="K814" s="83"/>
      <c r="L814" s="83"/>
      <c r="M814" s="81"/>
    </row>
    <row r="815" spans="11:13" x14ac:dyDescent="0.35">
      <c r="K815" s="83"/>
      <c r="L815" s="83"/>
      <c r="M815" s="81"/>
    </row>
    <row r="816" spans="11:13" x14ac:dyDescent="0.35">
      <c r="K816" s="83"/>
      <c r="L816" s="83"/>
      <c r="M816" s="81"/>
    </row>
    <row r="817" spans="11:13" x14ac:dyDescent="0.35">
      <c r="K817" s="83"/>
      <c r="L817" s="83"/>
      <c r="M817" s="81"/>
    </row>
    <row r="818" spans="11:13" x14ac:dyDescent="0.35">
      <c r="K818" s="83"/>
      <c r="L818" s="83"/>
      <c r="M818" s="81"/>
    </row>
    <row r="819" spans="11:13" x14ac:dyDescent="0.35">
      <c r="K819" s="83"/>
      <c r="L819" s="83"/>
      <c r="M819" s="81"/>
    </row>
    <row r="820" spans="11:13" x14ac:dyDescent="0.35">
      <c r="K820" s="83"/>
      <c r="L820" s="83"/>
      <c r="M820" s="81"/>
    </row>
    <row r="821" spans="11:13" x14ac:dyDescent="0.35">
      <c r="K821" s="83"/>
      <c r="L821" s="83"/>
      <c r="M821" s="81"/>
    </row>
    <row r="822" spans="11:13" x14ac:dyDescent="0.35">
      <c r="K822" s="83"/>
      <c r="L822" s="83"/>
      <c r="M822" s="81"/>
    </row>
    <row r="823" spans="11:13" x14ac:dyDescent="0.35">
      <c r="K823" s="83"/>
      <c r="L823" s="83"/>
      <c r="M823" s="81"/>
    </row>
    <row r="824" spans="11:13" x14ac:dyDescent="0.35">
      <c r="K824" s="83"/>
      <c r="L824" s="83"/>
      <c r="M824" s="81"/>
    </row>
    <row r="825" spans="11:13" x14ac:dyDescent="0.35">
      <c r="K825" s="83"/>
      <c r="L825" s="83"/>
      <c r="M825" s="81"/>
    </row>
    <row r="826" spans="11:13" x14ac:dyDescent="0.35">
      <c r="K826" s="83"/>
      <c r="L826" s="83"/>
      <c r="M826" s="81"/>
    </row>
    <row r="827" spans="11:13" x14ac:dyDescent="0.35">
      <c r="K827" s="83"/>
      <c r="L827" s="83"/>
      <c r="M827" s="81"/>
    </row>
    <row r="828" spans="11:13" x14ac:dyDescent="0.35">
      <c r="K828" s="83"/>
      <c r="L828" s="83"/>
      <c r="M828" s="81"/>
    </row>
    <row r="829" spans="11:13" x14ac:dyDescent="0.35">
      <c r="K829" s="83"/>
      <c r="L829" s="83"/>
      <c r="M829" s="81"/>
    </row>
    <row r="830" spans="11:13" x14ac:dyDescent="0.35">
      <c r="K830" s="83"/>
      <c r="L830" s="83"/>
      <c r="M830" s="81"/>
    </row>
    <row r="831" spans="11:13" x14ac:dyDescent="0.35">
      <c r="K831" s="83"/>
      <c r="L831" s="83"/>
      <c r="M831" s="81"/>
    </row>
    <row r="832" spans="11:13" x14ac:dyDescent="0.35">
      <c r="K832" s="83"/>
      <c r="L832" s="83"/>
      <c r="M832" s="81"/>
    </row>
    <row r="833" spans="11:13" x14ac:dyDescent="0.35">
      <c r="K833" s="83"/>
      <c r="L833" s="83"/>
      <c r="M833" s="81"/>
    </row>
    <row r="834" spans="11:13" x14ac:dyDescent="0.35">
      <c r="K834" s="83"/>
      <c r="L834" s="83"/>
      <c r="M834" s="81"/>
    </row>
    <row r="835" spans="11:13" x14ac:dyDescent="0.35">
      <c r="K835" s="83"/>
      <c r="L835" s="83"/>
      <c r="M835" s="81"/>
    </row>
    <row r="836" spans="11:13" x14ac:dyDescent="0.35">
      <c r="K836" s="83"/>
      <c r="L836" s="83"/>
      <c r="M836" s="81"/>
    </row>
    <row r="837" spans="11:13" x14ac:dyDescent="0.35">
      <c r="K837" s="83"/>
      <c r="L837" s="83"/>
      <c r="M837" s="81"/>
    </row>
    <row r="838" spans="11:13" x14ac:dyDescent="0.35">
      <c r="K838" s="83"/>
      <c r="L838" s="83"/>
      <c r="M838" s="81"/>
    </row>
    <row r="839" spans="11:13" x14ac:dyDescent="0.35">
      <c r="K839" s="83"/>
      <c r="L839" s="83"/>
      <c r="M839" s="81"/>
    </row>
    <row r="840" spans="11:13" x14ac:dyDescent="0.35">
      <c r="K840" s="83"/>
      <c r="L840" s="83"/>
      <c r="M840" s="81"/>
    </row>
    <row r="841" spans="11:13" x14ac:dyDescent="0.35">
      <c r="K841" s="83"/>
      <c r="L841" s="83"/>
      <c r="M841" s="81"/>
    </row>
    <row r="842" spans="11:13" x14ac:dyDescent="0.35">
      <c r="K842" s="83"/>
      <c r="L842" s="83"/>
      <c r="M842" s="81"/>
    </row>
    <row r="843" spans="11:13" x14ac:dyDescent="0.35">
      <c r="K843" s="83"/>
      <c r="L843" s="83"/>
      <c r="M843" s="81"/>
    </row>
    <row r="844" spans="11:13" x14ac:dyDescent="0.35">
      <c r="K844" s="83"/>
      <c r="L844" s="83"/>
      <c r="M844" s="81"/>
    </row>
    <row r="845" spans="11:13" x14ac:dyDescent="0.35">
      <c r="K845" s="83"/>
      <c r="L845" s="83"/>
      <c r="M845" s="81"/>
    </row>
    <row r="846" spans="11:13" x14ac:dyDescent="0.35">
      <c r="K846" s="83"/>
      <c r="L846" s="83"/>
      <c r="M846" s="81"/>
    </row>
    <row r="847" spans="11:13" x14ac:dyDescent="0.35">
      <c r="K847" s="83"/>
      <c r="L847" s="83"/>
      <c r="M847" s="81"/>
    </row>
    <row r="848" spans="11:13" x14ac:dyDescent="0.35">
      <c r="K848" s="83"/>
      <c r="L848" s="83"/>
      <c r="M848" s="81"/>
    </row>
    <row r="849" spans="11:13" x14ac:dyDescent="0.35">
      <c r="K849" s="83"/>
      <c r="L849" s="83"/>
      <c r="M849" s="81"/>
    </row>
    <row r="850" spans="11:13" x14ac:dyDescent="0.35">
      <c r="K850" s="83"/>
      <c r="L850" s="83"/>
      <c r="M850" s="81"/>
    </row>
    <row r="851" spans="11:13" x14ac:dyDescent="0.35">
      <c r="K851" s="83"/>
      <c r="L851" s="83"/>
      <c r="M851" s="81"/>
    </row>
    <row r="852" spans="11:13" x14ac:dyDescent="0.35">
      <c r="K852" s="83"/>
      <c r="L852" s="83"/>
      <c r="M852" s="81"/>
    </row>
    <row r="853" spans="11:13" x14ac:dyDescent="0.35">
      <c r="K853" s="83"/>
      <c r="L853" s="83"/>
      <c r="M853" s="81"/>
    </row>
    <row r="854" spans="11:13" x14ac:dyDescent="0.35">
      <c r="K854" s="83"/>
      <c r="L854" s="83"/>
      <c r="M854" s="81"/>
    </row>
    <row r="855" spans="11:13" x14ac:dyDescent="0.35">
      <c r="K855" s="83"/>
      <c r="L855" s="83"/>
      <c r="M855" s="81"/>
    </row>
    <row r="856" spans="11:13" x14ac:dyDescent="0.35">
      <c r="K856" s="83"/>
      <c r="L856" s="83"/>
      <c r="M856" s="81"/>
    </row>
    <row r="857" spans="11:13" x14ac:dyDescent="0.35">
      <c r="K857" s="83"/>
      <c r="L857" s="83"/>
      <c r="M857" s="81"/>
    </row>
    <row r="858" spans="11:13" x14ac:dyDescent="0.35">
      <c r="K858" s="83"/>
      <c r="L858" s="83"/>
      <c r="M858" s="81"/>
    </row>
    <row r="859" spans="11:13" x14ac:dyDescent="0.35">
      <c r="K859" s="83"/>
      <c r="L859" s="83"/>
      <c r="M859" s="81"/>
    </row>
    <row r="860" spans="11:13" x14ac:dyDescent="0.35">
      <c r="K860" s="83"/>
      <c r="L860" s="83"/>
      <c r="M860" s="81"/>
    </row>
    <row r="861" spans="11:13" x14ac:dyDescent="0.35">
      <c r="K861" s="83"/>
      <c r="L861" s="83"/>
      <c r="M861" s="81"/>
    </row>
    <row r="862" spans="11:13" x14ac:dyDescent="0.35">
      <c r="K862" s="83"/>
      <c r="L862" s="83"/>
      <c r="M862" s="81"/>
    </row>
    <row r="863" spans="11:13" x14ac:dyDescent="0.35">
      <c r="K863" s="83"/>
      <c r="L863" s="83"/>
      <c r="M863" s="81"/>
    </row>
    <row r="864" spans="11:13" x14ac:dyDescent="0.35">
      <c r="K864" s="83"/>
      <c r="L864" s="83"/>
      <c r="M864" s="81"/>
    </row>
    <row r="865" spans="11:13" x14ac:dyDescent="0.35">
      <c r="K865" s="83"/>
      <c r="L865" s="83"/>
      <c r="M865" s="81"/>
    </row>
    <row r="866" spans="11:13" x14ac:dyDescent="0.35">
      <c r="K866" s="83"/>
      <c r="L866" s="83"/>
      <c r="M866" s="81"/>
    </row>
    <row r="867" spans="11:13" x14ac:dyDescent="0.35">
      <c r="K867" s="83"/>
      <c r="L867" s="83"/>
      <c r="M867" s="81"/>
    </row>
    <row r="868" spans="11:13" x14ac:dyDescent="0.35">
      <c r="K868" s="83"/>
      <c r="L868" s="83"/>
      <c r="M868" s="81"/>
    </row>
    <row r="869" spans="11:13" x14ac:dyDescent="0.35">
      <c r="K869" s="83"/>
      <c r="L869" s="83"/>
      <c r="M869" s="81"/>
    </row>
    <row r="870" spans="11:13" x14ac:dyDescent="0.35">
      <c r="K870" s="83"/>
      <c r="L870" s="83"/>
      <c r="M870" s="81"/>
    </row>
    <row r="871" spans="11:13" x14ac:dyDescent="0.35">
      <c r="K871" s="83"/>
      <c r="L871" s="83"/>
      <c r="M871" s="81"/>
    </row>
    <row r="872" spans="11:13" x14ac:dyDescent="0.35">
      <c r="K872" s="83"/>
      <c r="L872" s="83"/>
      <c r="M872" s="81"/>
    </row>
    <row r="873" spans="11:13" x14ac:dyDescent="0.35">
      <c r="K873" s="83"/>
      <c r="L873" s="83"/>
      <c r="M873" s="81"/>
    </row>
    <row r="874" spans="11:13" x14ac:dyDescent="0.35">
      <c r="K874" s="83"/>
      <c r="L874" s="83"/>
      <c r="M874" s="81"/>
    </row>
    <row r="875" spans="11:13" x14ac:dyDescent="0.35">
      <c r="K875" s="83"/>
      <c r="L875" s="83"/>
      <c r="M875" s="81"/>
    </row>
    <row r="876" spans="11:13" x14ac:dyDescent="0.35">
      <c r="K876" s="83"/>
      <c r="L876" s="83"/>
      <c r="M876" s="81"/>
    </row>
    <row r="877" spans="11:13" x14ac:dyDescent="0.35">
      <c r="K877" s="83"/>
      <c r="L877" s="83"/>
      <c r="M877" s="81"/>
    </row>
    <row r="878" spans="11:13" x14ac:dyDescent="0.35">
      <c r="K878" s="83"/>
      <c r="L878" s="83"/>
      <c r="M878" s="81"/>
    </row>
    <row r="879" spans="11:13" x14ac:dyDescent="0.35">
      <c r="K879" s="83"/>
      <c r="L879" s="83"/>
      <c r="M879" s="81"/>
    </row>
    <row r="880" spans="11:13" x14ac:dyDescent="0.35">
      <c r="K880" s="83"/>
      <c r="L880" s="83"/>
      <c r="M880" s="81"/>
    </row>
    <row r="881" spans="11:13" x14ac:dyDescent="0.35">
      <c r="K881" s="83"/>
      <c r="L881" s="83"/>
      <c r="M881" s="81"/>
    </row>
    <row r="882" spans="11:13" x14ac:dyDescent="0.35">
      <c r="K882" s="83"/>
      <c r="L882" s="83"/>
      <c r="M882" s="81"/>
    </row>
    <row r="883" spans="11:13" x14ac:dyDescent="0.35">
      <c r="K883" s="83"/>
      <c r="L883" s="83"/>
      <c r="M883" s="81"/>
    </row>
    <row r="884" spans="11:13" x14ac:dyDescent="0.35">
      <c r="K884" s="83"/>
      <c r="L884" s="83"/>
      <c r="M884" s="81"/>
    </row>
    <row r="885" spans="11:13" x14ac:dyDescent="0.35">
      <c r="K885" s="83"/>
      <c r="L885" s="83"/>
      <c r="M885" s="81"/>
    </row>
    <row r="886" spans="11:13" x14ac:dyDescent="0.35">
      <c r="K886" s="83"/>
      <c r="L886" s="83"/>
      <c r="M886" s="81"/>
    </row>
    <row r="887" spans="11:13" x14ac:dyDescent="0.35">
      <c r="K887" s="83"/>
      <c r="L887" s="83"/>
      <c r="M887" s="81"/>
    </row>
    <row r="888" spans="11:13" x14ac:dyDescent="0.35">
      <c r="K888" s="83"/>
      <c r="L888" s="83"/>
      <c r="M888" s="81"/>
    </row>
    <row r="889" spans="11:13" x14ac:dyDescent="0.35">
      <c r="K889" s="83"/>
      <c r="L889" s="83"/>
      <c r="M889" s="81"/>
    </row>
    <row r="890" spans="11:13" x14ac:dyDescent="0.35">
      <c r="K890" s="83"/>
      <c r="L890" s="83"/>
      <c r="M890" s="81"/>
    </row>
    <row r="891" spans="11:13" x14ac:dyDescent="0.35">
      <c r="K891" s="83"/>
      <c r="L891" s="83"/>
      <c r="M891" s="81"/>
    </row>
    <row r="892" spans="11:13" x14ac:dyDescent="0.35">
      <c r="K892" s="83"/>
      <c r="L892" s="83"/>
      <c r="M892" s="81"/>
    </row>
    <row r="893" spans="11:13" x14ac:dyDescent="0.35">
      <c r="K893" s="83"/>
      <c r="L893" s="83"/>
      <c r="M893" s="81"/>
    </row>
    <row r="894" spans="11:13" x14ac:dyDescent="0.35">
      <c r="K894" s="83"/>
      <c r="L894" s="83"/>
      <c r="M894" s="81"/>
    </row>
    <row r="895" spans="11:13" x14ac:dyDescent="0.35">
      <c r="K895" s="83"/>
      <c r="L895" s="83"/>
      <c r="M895" s="81"/>
    </row>
    <row r="896" spans="11:13" x14ac:dyDescent="0.35">
      <c r="K896" s="83"/>
      <c r="L896" s="83"/>
      <c r="M896" s="81"/>
    </row>
    <row r="897" spans="11:13" x14ac:dyDescent="0.35">
      <c r="K897" s="83"/>
      <c r="L897" s="83"/>
      <c r="M897" s="81"/>
    </row>
    <row r="898" spans="11:13" x14ac:dyDescent="0.35">
      <c r="K898" s="83"/>
      <c r="L898" s="83"/>
      <c r="M898" s="81"/>
    </row>
    <row r="899" spans="11:13" x14ac:dyDescent="0.35">
      <c r="K899" s="83"/>
      <c r="L899" s="83"/>
      <c r="M899" s="81"/>
    </row>
    <row r="900" spans="11:13" x14ac:dyDescent="0.35">
      <c r="K900" s="83"/>
      <c r="L900" s="83"/>
      <c r="M900" s="81"/>
    </row>
    <row r="901" spans="11:13" x14ac:dyDescent="0.35">
      <c r="K901" s="83"/>
      <c r="L901" s="83"/>
      <c r="M901" s="81"/>
    </row>
    <row r="902" spans="11:13" x14ac:dyDescent="0.35">
      <c r="K902" s="83"/>
      <c r="L902" s="83"/>
      <c r="M902" s="81"/>
    </row>
    <row r="903" spans="11:13" x14ac:dyDescent="0.35">
      <c r="K903" s="83"/>
      <c r="L903" s="83"/>
      <c r="M903" s="81"/>
    </row>
    <row r="904" spans="11:13" x14ac:dyDescent="0.35">
      <c r="K904" s="83"/>
      <c r="L904" s="83"/>
      <c r="M904" s="81"/>
    </row>
    <row r="905" spans="11:13" x14ac:dyDescent="0.35">
      <c r="K905" s="83"/>
      <c r="L905" s="83"/>
      <c r="M905" s="81"/>
    </row>
    <row r="906" spans="11:13" x14ac:dyDescent="0.35">
      <c r="K906" s="83"/>
      <c r="L906" s="83"/>
      <c r="M906" s="81"/>
    </row>
    <row r="907" spans="11:13" x14ac:dyDescent="0.35">
      <c r="K907" s="83"/>
      <c r="L907" s="83"/>
      <c r="M907" s="81"/>
    </row>
    <row r="908" spans="11:13" x14ac:dyDescent="0.35">
      <c r="K908" s="83"/>
      <c r="L908" s="83"/>
      <c r="M908" s="81"/>
    </row>
    <row r="909" spans="11:13" x14ac:dyDescent="0.35">
      <c r="K909" s="83"/>
      <c r="L909" s="83"/>
      <c r="M909" s="81"/>
    </row>
    <row r="910" spans="11:13" x14ac:dyDescent="0.35">
      <c r="K910" s="83"/>
      <c r="L910" s="83"/>
      <c r="M910" s="81"/>
    </row>
    <row r="911" spans="11:13" x14ac:dyDescent="0.35">
      <c r="K911" s="83"/>
      <c r="L911" s="83"/>
      <c r="M911" s="81"/>
    </row>
    <row r="912" spans="11:13" x14ac:dyDescent="0.35">
      <c r="K912" s="83"/>
      <c r="L912" s="83"/>
      <c r="M912" s="81"/>
    </row>
    <row r="913" spans="11:13" x14ac:dyDescent="0.35">
      <c r="K913" s="83"/>
      <c r="L913" s="83"/>
      <c r="M913" s="81"/>
    </row>
    <row r="914" spans="11:13" x14ac:dyDescent="0.35">
      <c r="K914" s="83"/>
      <c r="L914" s="83"/>
      <c r="M914" s="81"/>
    </row>
    <row r="915" spans="11:13" x14ac:dyDescent="0.35">
      <c r="K915" s="83"/>
      <c r="L915" s="83"/>
      <c r="M915" s="81"/>
    </row>
    <row r="916" spans="11:13" x14ac:dyDescent="0.35">
      <c r="K916" s="83"/>
      <c r="L916" s="83"/>
      <c r="M916" s="81"/>
    </row>
    <row r="917" spans="11:13" x14ac:dyDescent="0.35">
      <c r="K917" s="83"/>
      <c r="L917" s="83"/>
      <c r="M917" s="81"/>
    </row>
    <row r="918" spans="11:13" x14ac:dyDescent="0.35">
      <c r="K918" s="83"/>
      <c r="L918" s="83"/>
      <c r="M918" s="81"/>
    </row>
    <row r="919" spans="11:13" x14ac:dyDescent="0.35">
      <c r="K919" s="83"/>
      <c r="L919" s="83"/>
      <c r="M919" s="81"/>
    </row>
    <row r="920" spans="11:13" x14ac:dyDescent="0.35">
      <c r="K920" s="83"/>
      <c r="L920" s="83"/>
      <c r="M920" s="81"/>
    </row>
    <row r="921" spans="11:13" x14ac:dyDescent="0.35">
      <c r="K921" s="83"/>
      <c r="L921" s="83"/>
      <c r="M921" s="81"/>
    </row>
    <row r="922" spans="11:13" x14ac:dyDescent="0.35">
      <c r="K922" s="83"/>
      <c r="L922" s="83"/>
      <c r="M922" s="81"/>
    </row>
    <row r="923" spans="11:13" x14ac:dyDescent="0.35">
      <c r="K923" s="83"/>
      <c r="L923" s="83"/>
      <c r="M923" s="81"/>
    </row>
    <row r="924" spans="11:13" x14ac:dyDescent="0.35">
      <c r="K924" s="83"/>
      <c r="L924" s="83"/>
      <c r="M924" s="81"/>
    </row>
    <row r="925" spans="11:13" x14ac:dyDescent="0.35">
      <c r="K925" s="83"/>
      <c r="L925" s="83"/>
      <c r="M925" s="81"/>
    </row>
    <row r="926" spans="11:13" x14ac:dyDescent="0.35">
      <c r="K926" s="83"/>
      <c r="L926" s="83"/>
      <c r="M926" s="81"/>
    </row>
    <row r="927" spans="11:13" x14ac:dyDescent="0.35">
      <c r="K927" s="83"/>
      <c r="L927" s="83"/>
      <c r="M927" s="81"/>
    </row>
    <row r="928" spans="11:13" x14ac:dyDescent="0.35">
      <c r="K928" s="83"/>
      <c r="L928" s="83"/>
      <c r="M928" s="81"/>
    </row>
    <row r="929" spans="11:13" x14ac:dyDescent="0.35">
      <c r="K929" s="83"/>
      <c r="L929" s="83"/>
      <c r="M929" s="81"/>
    </row>
    <row r="930" spans="11:13" x14ac:dyDescent="0.35">
      <c r="K930" s="83"/>
      <c r="L930" s="83"/>
      <c r="M930" s="81"/>
    </row>
    <row r="931" spans="11:13" x14ac:dyDescent="0.35">
      <c r="K931" s="83"/>
      <c r="L931" s="83"/>
      <c r="M931" s="81"/>
    </row>
    <row r="932" spans="11:13" x14ac:dyDescent="0.35">
      <c r="K932" s="83"/>
      <c r="L932" s="83"/>
      <c r="M932" s="81"/>
    </row>
    <row r="933" spans="11:13" x14ac:dyDescent="0.35">
      <c r="K933" s="83"/>
      <c r="L933" s="83"/>
      <c r="M933" s="81"/>
    </row>
    <row r="934" spans="11:13" x14ac:dyDescent="0.35">
      <c r="K934" s="83"/>
      <c r="L934" s="83"/>
      <c r="M934" s="81"/>
    </row>
    <row r="935" spans="11:13" x14ac:dyDescent="0.35">
      <c r="K935" s="83"/>
      <c r="L935" s="83"/>
      <c r="M935" s="81"/>
    </row>
    <row r="936" spans="11:13" x14ac:dyDescent="0.35">
      <c r="K936" s="83"/>
      <c r="L936" s="83"/>
      <c r="M936" s="81"/>
    </row>
    <row r="937" spans="11:13" x14ac:dyDescent="0.35">
      <c r="K937" s="83"/>
      <c r="L937" s="83"/>
      <c r="M937" s="81"/>
    </row>
    <row r="938" spans="11:13" x14ac:dyDescent="0.35">
      <c r="K938" s="83"/>
      <c r="L938" s="83"/>
      <c r="M938" s="81"/>
    </row>
    <row r="939" spans="11:13" x14ac:dyDescent="0.35">
      <c r="K939" s="83"/>
      <c r="L939" s="83"/>
      <c r="M939" s="81"/>
    </row>
    <row r="940" spans="11:13" x14ac:dyDescent="0.35">
      <c r="K940" s="83"/>
      <c r="L940" s="83"/>
      <c r="M940" s="81"/>
    </row>
    <row r="941" spans="11:13" x14ac:dyDescent="0.35">
      <c r="K941" s="83"/>
      <c r="L941" s="83"/>
      <c r="M941" s="81"/>
    </row>
    <row r="942" spans="11:13" x14ac:dyDescent="0.35">
      <c r="K942" s="83"/>
      <c r="L942" s="83"/>
      <c r="M942" s="81"/>
    </row>
    <row r="943" spans="11:13" x14ac:dyDescent="0.35">
      <c r="K943" s="83"/>
      <c r="L943" s="83"/>
      <c r="M943" s="81"/>
    </row>
    <row r="944" spans="11:13" x14ac:dyDescent="0.35">
      <c r="K944" s="83"/>
      <c r="L944" s="83"/>
      <c r="M944" s="81"/>
    </row>
    <row r="945" spans="11:13" x14ac:dyDescent="0.35">
      <c r="K945" s="83"/>
      <c r="L945" s="83"/>
      <c r="M945" s="81"/>
    </row>
    <row r="946" spans="11:13" x14ac:dyDescent="0.35">
      <c r="K946" s="83"/>
      <c r="L946" s="83"/>
      <c r="M946" s="81"/>
    </row>
    <row r="947" spans="11:13" x14ac:dyDescent="0.35">
      <c r="K947" s="83"/>
      <c r="L947" s="83"/>
      <c r="M947" s="81"/>
    </row>
    <row r="948" spans="11:13" x14ac:dyDescent="0.35">
      <c r="K948" s="83"/>
      <c r="L948" s="83"/>
      <c r="M948" s="81"/>
    </row>
    <row r="949" spans="11:13" x14ac:dyDescent="0.35">
      <c r="K949" s="83"/>
      <c r="L949" s="83"/>
      <c r="M949" s="81"/>
    </row>
    <row r="950" spans="11:13" x14ac:dyDescent="0.35">
      <c r="K950" s="83"/>
      <c r="L950" s="83"/>
      <c r="M950" s="81"/>
    </row>
    <row r="951" spans="11:13" x14ac:dyDescent="0.35">
      <c r="K951" s="83"/>
      <c r="L951" s="83"/>
      <c r="M951" s="81"/>
    </row>
    <row r="952" spans="11:13" x14ac:dyDescent="0.35">
      <c r="K952" s="83"/>
      <c r="L952" s="83"/>
      <c r="M952" s="81"/>
    </row>
    <row r="953" spans="11:13" x14ac:dyDescent="0.35">
      <c r="K953" s="83"/>
      <c r="L953" s="83"/>
      <c r="M953" s="81"/>
    </row>
    <row r="954" spans="11:13" x14ac:dyDescent="0.35">
      <c r="K954" s="83"/>
      <c r="L954" s="83"/>
      <c r="M954" s="81"/>
    </row>
    <row r="955" spans="11:13" x14ac:dyDescent="0.35">
      <c r="K955" s="83"/>
      <c r="L955" s="83"/>
      <c r="M955" s="81"/>
    </row>
    <row r="956" spans="11:13" x14ac:dyDescent="0.35">
      <c r="K956" s="83"/>
      <c r="L956" s="83"/>
      <c r="M956" s="81"/>
    </row>
    <row r="957" spans="11:13" x14ac:dyDescent="0.35">
      <c r="K957" s="83"/>
      <c r="L957" s="83"/>
      <c r="M957" s="81"/>
    </row>
    <row r="958" spans="11:13" x14ac:dyDescent="0.35">
      <c r="K958" s="83"/>
      <c r="L958" s="83"/>
      <c r="M958" s="81"/>
    </row>
    <row r="959" spans="11:13" x14ac:dyDescent="0.35">
      <c r="K959" s="83"/>
      <c r="L959" s="83"/>
      <c r="M959" s="81"/>
    </row>
    <row r="960" spans="11:13" x14ac:dyDescent="0.35">
      <c r="K960" s="83"/>
      <c r="L960" s="83"/>
      <c r="M960" s="81"/>
    </row>
    <row r="961" spans="11:13" x14ac:dyDescent="0.35">
      <c r="K961" s="83"/>
      <c r="L961" s="83"/>
      <c r="M961" s="81"/>
    </row>
    <row r="962" spans="11:13" x14ac:dyDescent="0.35">
      <c r="K962" s="83"/>
      <c r="L962" s="83"/>
      <c r="M962" s="81"/>
    </row>
    <row r="963" spans="11:13" x14ac:dyDescent="0.35">
      <c r="K963" s="83"/>
      <c r="L963" s="83"/>
      <c r="M963" s="81"/>
    </row>
    <row r="964" spans="11:13" x14ac:dyDescent="0.35">
      <c r="K964" s="83"/>
      <c r="L964" s="83"/>
      <c r="M964" s="81"/>
    </row>
    <row r="965" spans="11:13" x14ac:dyDescent="0.35">
      <c r="K965" s="83"/>
      <c r="L965" s="83"/>
      <c r="M965" s="81"/>
    </row>
    <row r="966" spans="11:13" x14ac:dyDescent="0.35">
      <c r="K966" s="83"/>
      <c r="L966" s="83"/>
      <c r="M966" s="81"/>
    </row>
    <row r="967" spans="11:13" x14ac:dyDescent="0.35">
      <c r="K967" s="83"/>
      <c r="L967" s="83"/>
      <c r="M967" s="81"/>
    </row>
    <row r="968" spans="11:13" x14ac:dyDescent="0.35">
      <c r="K968" s="83"/>
      <c r="L968" s="83"/>
      <c r="M968" s="81"/>
    </row>
    <row r="969" spans="11:13" x14ac:dyDescent="0.35">
      <c r="K969" s="83"/>
      <c r="L969" s="83"/>
      <c r="M969" s="81"/>
    </row>
    <row r="970" spans="11:13" x14ac:dyDescent="0.35">
      <c r="K970" s="83"/>
      <c r="L970" s="83"/>
      <c r="M970" s="81"/>
    </row>
    <row r="971" spans="11:13" x14ac:dyDescent="0.35">
      <c r="K971" s="83"/>
      <c r="L971" s="83"/>
      <c r="M971" s="81"/>
    </row>
    <row r="972" spans="11:13" x14ac:dyDescent="0.35">
      <c r="K972" s="83"/>
      <c r="L972" s="83"/>
      <c r="M972" s="81"/>
    </row>
    <row r="973" spans="11:13" x14ac:dyDescent="0.35">
      <c r="K973" s="83"/>
      <c r="L973" s="83"/>
      <c r="M973" s="81"/>
    </row>
    <row r="974" spans="11:13" x14ac:dyDescent="0.35">
      <c r="K974" s="83"/>
      <c r="L974" s="83"/>
      <c r="M974" s="81"/>
    </row>
    <row r="975" spans="11:13" x14ac:dyDescent="0.35">
      <c r="K975" s="83"/>
      <c r="L975" s="83"/>
      <c r="M975" s="81"/>
    </row>
    <row r="976" spans="11:13" x14ac:dyDescent="0.35">
      <c r="K976" s="83"/>
      <c r="L976" s="83"/>
      <c r="M976" s="81"/>
    </row>
    <row r="977" spans="11:13" x14ac:dyDescent="0.35">
      <c r="K977" s="83"/>
      <c r="L977" s="83"/>
      <c r="M977" s="81"/>
    </row>
    <row r="978" spans="11:13" x14ac:dyDescent="0.35">
      <c r="K978" s="83"/>
      <c r="L978" s="83"/>
      <c r="M978" s="81"/>
    </row>
    <row r="979" spans="11:13" x14ac:dyDescent="0.35">
      <c r="K979" s="83"/>
      <c r="L979" s="83"/>
      <c r="M979" s="81"/>
    </row>
    <row r="980" spans="11:13" x14ac:dyDescent="0.35">
      <c r="K980" s="83"/>
      <c r="L980" s="83"/>
      <c r="M980" s="81"/>
    </row>
    <row r="981" spans="11:13" x14ac:dyDescent="0.35">
      <c r="K981" s="83"/>
      <c r="L981" s="83"/>
      <c r="M981" s="81"/>
    </row>
    <row r="982" spans="11:13" x14ac:dyDescent="0.35">
      <c r="K982" s="83"/>
      <c r="L982" s="83"/>
      <c r="M982" s="81"/>
    </row>
    <row r="983" spans="11:13" x14ac:dyDescent="0.35">
      <c r="K983" s="83"/>
      <c r="L983" s="83"/>
      <c r="M983" s="81"/>
    </row>
    <row r="984" spans="11:13" x14ac:dyDescent="0.35">
      <c r="K984" s="83"/>
      <c r="L984" s="83"/>
      <c r="M984" s="81"/>
    </row>
    <row r="985" spans="11:13" x14ac:dyDescent="0.35">
      <c r="K985" s="83"/>
      <c r="L985" s="83"/>
      <c r="M985" s="81"/>
    </row>
    <row r="986" spans="11:13" x14ac:dyDescent="0.35">
      <c r="K986" s="83"/>
      <c r="L986" s="83"/>
      <c r="M986" s="81"/>
    </row>
    <row r="987" spans="11:13" x14ac:dyDescent="0.35">
      <c r="K987" s="83"/>
      <c r="L987" s="83"/>
      <c r="M987" s="81"/>
    </row>
    <row r="988" spans="11:13" x14ac:dyDescent="0.35">
      <c r="K988" s="83"/>
      <c r="L988" s="83"/>
      <c r="M988" s="81"/>
    </row>
    <row r="989" spans="11:13" x14ac:dyDescent="0.35">
      <c r="K989" s="83"/>
      <c r="L989" s="83"/>
      <c r="M989" s="81"/>
    </row>
    <row r="990" spans="11:13" x14ac:dyDescent="0.35">
      <c r="K990" s="83"/>
      <c r="L990" s="83"/>
      <c r="M990" s="81"/>
    </row>
    <row r="991" spans="11:13" x14ac:dyDescent="0.35">
      <c r="K991" s="83"/>
      <c r="L991" s="83"/>
      <c r="M991" s="81"/>
    </row>
    <row r="992" spans="11:13" x14ac:dyDescent="0.35">
      <c r="K992" s="83"/>
      <c r="L992" s="83"/>
      <c r="M992" s="81"/>
    </row>
    <row r="993" spans="11:13" x14ac:dyDescent="0.35">
      <c r="K993" s="83"/>
      <c r="L993" s="83"/>
      <c r="M993" s="81"/>
    </row>
    <row r="994" spans="11:13" x14ac:dyDescent="0.35">
      <c r="K994" s="83"/>
      <c r="L994" s="83"/>
      <c r="M994" s="81"/>
    </row>
    <row r="995" spans="11:13" x14ac:dyDescent="0.35">
      <c r="K995" s="83"/>
      <c r="L995" s="83"/>
      <c r="M995" s="81"/>
    </row>
    <row r="996" spans="11:13" x14ac:dyDescent="0.35">
      <c r="K996" s="83"/>
      <c r="L996" s="83"/>
      <c r="M996" s="81"/>
    </row>
    <row r="997" spans="11:13" x14ac:dyDescent="0.35">
      <c r="K997" s="83"/>
      <c r="L997" s="83"/>
      <c r="M997" s="81"/>
    </row>
    <row r="998" spans="11:13" x14ac:dyDescent="0.35">
      <c r="K998" s="83"/>
      <c r="L998" s="83"/>
      <c r="M998" s="81"/>
    </row>
    <row r="999" spans="11:13" x14ac:dyDescent="0.35">
      <c r="K999" s="83"/>
      <c r="L999" s="83"/>
      <c r="M999" s="81"/>
    </row>
    <row r="1000" spans="11:13" x14ac:dyDescent="0.35">
      <c r="K1000" s="83"/>
      <c r="L1000" s="83"/>
      <c r="M1000" s="81"/>
    </row>
    <row r="1001" spans="11:13" x14ac:dyDescent="0.35">
      <c r="K1001" s="83"/>
      <c r="L1001" s="83"/>
      <c r="M1001" s="81"/>
    </row>
    <row r="1002" spans="11:13" x14ac:dyDescent="0.35">
      <c r="K1002" s="83"/>
      <c r="L1002" s="83"/>
      <c r="M1002" s="81"/>
    </row>
    <row r="1003" spans="11:13" x14ac:dyDescent="0.35">
      <c r="K1003" s="83"/>
      <c r="L1003" s="83"/>
      <c r="M1003" s="81"/>
    </row>
    <row r="1004" spans="11:13" x14ac:dyDescent="0.35">
      <c r="K1004" s="83"/>
      <c r="L1004" s="83"/>
      <c r="M1004" s="81"/>
    </row>
    <row r="1005" spans="11:13" x14ac:dyDescent="0.35">
      <c r="K1005" s="83"/>
      <c r="L1005" s="83"/>
      <c r="M1005" s="81"/>
    </row>
    <row r="1006" spans="11:13" x14ac:dyDescent="0.35">
      <c r="K1006" s="83"/>
      <c r="L1006" s="83"/>
      <c r="M1006" s="81"/>
    </row>
    <row r="1007" spans="11:13" x14ac:dyDescent="0.35">
      <c r="K1007" s="83"/>
      <c r="L1007" s="83"/>
      <c r="M1007" s="81"/>
    </row>
    <row r="1008" spans="11:13" x14ac:dyDescent="0.35">
      <c r="K1008" s="83"/>
      <c r="L1008" s="83"/>
      <c r="M1008" s="81"/>
    </row>
    <row r="1009" spans="11:13" x14ac:dyDescent="0.35">
      <c r="K1009" s="83"/>
      <c r="L1009" s="83"/>
      <c r="M1009" s="81"/>
    </row>
    <row r="1010" spans="11:13" x14ac:dyDescent="0.35">
      <c r="K1010" s="83"/>
      <c r="L1010" s="83"/>
      <c r="M1010" s="81"/>
    </row>
    <row r="1011" spans="11:13" x14ac:dyDescent="0.35">
      <c r="K1011" s="83"/>
      <c r="L1011" s="83"/>
      <c r="M1011" s="81"/>
    </row>
    <row r="1012" spans="11:13" x14ac:dyDescent="0.35">
      <c r="K1012" s="83"/>
      <c r="L1012" s="83"/>
      <c r="M1012" s="81"/>
    </row>
    <row r="1013" spans="11:13" x14ac:dyDescent="0.35">
      <c r="K1013" s="83"/>
      <c r="L1013" s="83"/>
      <c r="M1013" s="81"/>
    </row>
    <row r="1014" spans="11:13" x14ac:dyDescent="0.35">
      <c r="K1014" s="83"/>
      <c r="L1014" s="83"/>
      <c r="M1014" s="81"/>
    </row>
    <row r="1015" spans="11:13" x14ac:dyDescent="0.35">
      <c r="K1015" s="83"/>
      <c r="L1015" s="83"/>
      <c r="M1015" s="81"/>
    </row>
    <row r="1016" spans="11:13" x14ac:dyDescent="0.35">
      <c r="K1016" s="83"/>
      <c r="L1016" s="83"/>
      <c r="M1016" s="81"/>
    </row>
    <row r="1017" spans="11:13" x14ac:dyDescent="0.35">
      <c r="K1017" s="83"/>
      <c r="L1017" s="83"/>
      <c r="M1017" s="81"/>
    </row>
    <row r="1018" spans="11:13" x14ac:dyDescent="0.35">
      <c r="K1018" s="83"/>
      <c r="L1018" s="83"/>
      <c r="M1018" s="81"/>
    </row>
    <row r="1019" spans="11:13" x14ac:dyDescent="0.35">
      <c r="K1019" s="83"/>
      <c r="L1019" s="83"/>
      <c r="M1019" s="81"/>
    </row>
    <row r="1020" spans="11:13" x14ac:dyDescent="0.35">
      <c r="K1020" s="83"/>
      <c r="L1020" s="83"/>
      <c r="M1020" s="81"/>
    </row>
    <row r="1021" spans="11:13" x14ac:dyDescent="0.35">
      <c r="K1021" s="83"/>
      <c r="L1021" s="83"/>
      <c r="M1021" s="81"/>
    </row>
    <row r="1022" spans="11:13" x14ac:dyDescent="0.35">
      <c r="K1022" s="83"/>
      <c r="L1022" s="83"/>
      <c r="M1022" s="81"/>
    </row>
    <row r="1023" spans="11:13" x14ac:dyDescent="0.35">
      <c r="K1023" s="83"/>
      <c r="L1023" s="83"/>
      <c r="M1023" s="81"/>
    </row>
    <row r="1024" spans="11:13" x14ac:dyDescent="0.35">
      <c r="K1024" s="83"/>
      <c r="L1024" s="83"/>
      <c r="M1024" s="81"/>
    </row>
    <row r="1025" spans="11:13" x14ac:dyDescent="0.35">
      <c r="K1025" s="83"/>
      <c r="L1025" s="83"/>
      <c r="M1025" s="81"/>
    </row>
    <row r="1026" spans="11:13" x14ac:dyDescent="0.35">
      <c r="K1026" s="83"/>
      <c r="L1026" s="83"/>
      <c r="M1026" s="81"/>
    </row>
    <row r="1027" spans="11:13" x14ac:dyDescent="0.35">
      <c r="K1027" s="83"/>
      <c r="L1027" s="83"/>
      <c r="M1027" s="81"/>
    </row>
    <row r="1028" spans="11:13" x14ac:dyDescent="0.35">
      <c r="K1028" s="83"/>
      <c r="L1028" s="83"/>
      <c r="M1028" s="81"/>
    </row>
    <row r="1029" spans="11:13" x14ac:dyDescent="0.35">
      <c r="K1029" s="83"/>
      <c r="L1029" s="83"/>
      <c r="M1029" s="81"/>
    </row>
    <row r="1030" spans="11:13" x14ac:dyDescent="0.35">
      <c r="K1030" s="83"/>
      <c r="L1030" s="83"/>
      <c r="M1030" s="81"/>
    </row>
    <row r="1031" spans="11:13" x14ac:dyDescent="0.35">
      <c r="K1031" s="83"/>
      <c r="L1031" s="83"/>
      <c r="M1031" s="81"/>
    </row>
    <row r="1032" spans="11:13" x14ac:dyDescent="0.35">
      <c r="K1032" s="83"/>
      <c r="L1032" s="83"/>
      <c r="M1032" s="81"/>
    </row>
    <row r="1033" spans="11:13" x14ac:dyDescent="0.35">
      <c r="K1033" s="83"/>
      <c r="L1033" s="83"/>
      <c r="M1033" s="81"/>
    </row>
    <row r="1034" spans="11:13" x14ac:dyDescent="0.35">
      <c r="K1034" s="83"/>
      <c r="L1034" s="83"/>
      <c r="M1034" s="81"/>
    </row>
    <row r="1035" spans="11:13" x14ac:dyDescent="0.35">
      <c r="K1035" s="83"/>
      <c r="L1035" s="83"/>
      <c r="M1035" s="81"/>
    </row>
    <row r="1036" spans="11:13" x14ac:dyDescent="0.35">
      <c r="K1036" s="83"/>
      <c r="L1036" s="83"/>
      <c r="M1036" s="81"/>
    </row>
    <row r="1037" spans="11:13" x14ac:dyDescent="0.35">
      <c r="K1037" s="83"/>
      <c r="L1037" s="83"/>
      <c r="M1037" s="81"/>
    </row>
    <row r="1038" spans="11:13" x14ac:dyDescent="0.35">
      <c r="K1038" s="83"/>
      <c r="L1038" s="83"/>
      <c r="M1038" s="81"/>
    </row>
    <row r="1039" spans="11:13" x14ac:dyDescent="0.35">
      <c r="K1039" s="83"/>
      <c r="L1039" s="83"/>
      <c r="M1039" s="81"/>
    </row>
    <row r="1040" spans="11:13" x14ac:dyDescent="0.35">
      <c r="K1040" s="83"/>
      <c r="L1040" s="83"/>
      <c r="M1040" s="81"/>
    </row>
    <row r="1041" spans="11:13" x14ac:dyDescent="0.35">
      <c r="K1041" s="83"/>
      <c r="L1041" s="83"/>
      <c r="M1041" s="81"/>
    </row>
    <row r="1042" spans="11:13" x14ac:dyDescent="0.35">
      <c r="K1042" s="83"/>
      <c r="L1042" s="83"/>
      <c r="M1042" s="81"/>
    </row>
    <row r="1043" spans="11:13" x14ac:dyDescent="0.35">
      <c r="K1043" s="83"/>
      <c r="L1043" s="83"/>
      <c r="M1043" s="81"/>
    </row>
    <row r="1044" spans="11:13" x14ac:dyDescent="0.35">
      <c r="K1044" s="83"/>
      <c r="L1044" s="83"/>
      <c r="M1044" s="81"/>
    </row>
    <row r="1045" spans="11:13" x14ac:dyDescent="0.35">
      <c r="K1045" s="83"/>
      <c r="L1045" s="83"/>
      <c r="M1045" s="81"/>
    </row>
    <row r="1046" spans="11:13" x14ac:dyDescent="0.35">
      <c r="K1046" s="83"/>
      <c r="L1046" s="83"/>
      <c r="M1046" s="81"/>
    </row>
    <row r="1047" spans="11:13" x14ac:dyDescent="0.35">
      <c r="K1047" s="83"/>
      <c r="L1047" s="83"/>
      <c r="M1047" s="81"/>
    </row>
    <row r="1048" spans="11:13" x14ac:dyDescent="0.35">
      <c r="K1048" s="83"/>
      <c r="L1048" s="83"/>
      <c r="M1048" s="81"/>
    </row>
    <row r="1049" spans="11:13" x14ac:dyDescent="0.35">
      <c r="K1049" s="83"/>
      <c r="L1049" s="83"/>
      <c r="M1049" s="81"/>
    </row>
    <row r="1050" spans="11:13" x14ac:dyDescent="0.35">
      <c r="K1050" s="83"/>
      <c r="L1050" s="83"/>
      <c r="M1050" s="81"/>
    </row>
    <row r="1051" spans="11:13" x14ac:dyDescent="0.35">
      <c r="K1051" s="83"/>
      <c r="L1051" s="83"/>
      <c r="M1051" s="81"/>
    </row>
    <row r="1052" spans="11:13" x14ac:dyDescent="0.35">
      <c r="K1052" s="83"/>
      <c r="L1052" s="83"/>
      <c r="M1052" s="81"/>
    </row>
    <row r="1053" spans="11:13" x14ac:dyDescent="0.35">
      <c r="K1053" s="83"/>
      <c r="L1053" s="83"/>
      <c r="M1053" s="81"/>
    </row>
    <row r="1054" spans="11:13" x14ac:dyDescent="0.35">
      <c r="K1054" s="83"/>
      <c r="L1054" s="83"/>
      <c r="M1054" s="81"/>
    </row>
    <row r="1055" spans="11:13" x14ac:dyDescent="0.35">
      <c r="K1055" s="83"/>
      <c r="L1055" s="83"/>
      <c r="M1055" s="81"/>
    </row>
    <row r="1056" spans="11:13" x14ac:dyDescent="0.35">
      <c r="K1056" s="83"/>
      <c r="L1056" s="83"/>
      <c r="M1056" s="81"/>
    </row>
    <row r="1057" spans="11:13" x14ac:dyDescent="0.35">
      <c r="K1057" s="83"/>
      <c r="L1057" s="83"/>
      <c r="M1057" s="81"/>
    </row>
    <row r="1058" spans="11:13" x14ac:dyDescent="0.35">
      <c r="K1058" s="83"/>
      <c r="L1058" s="83"/>
      <c r="M1058" s="81"/>
    </row>
    <row r="1059" spans="11:13" x14ac:dyDescent="0.35">
      <c r="K1059" s="83"/>
      <c r="L1059" s="83"/>
      <c r="M1059" s="81"/>
    </row>
    <row r="1060" spans="11:13" x14ac:dyDescent="0.35">
      <c r="K1060" s="83"/>
      <c r="L1060" s="83"/>
      <c r="M1060" s="81"/>
    </row>
    <row r="1061" spans="11:13" x14ac:dyDescent="0.35">
      <c r="K1061" s="83"/>
      <c r="L1061" s="83"/>
      <c r="M1061" s="81"/>
    </row>
    <row r="1062" spans="11:13" x14ac:dyDescent="0.35">
      <c r="K1062" s="83"/>
      <c r="L1062" s="83"/>
      <c r="M1062" s="81"/>
    </row>
    <row r="1063" spans="11:13" x14ac:dyDescent="0.35">
      <c r="K1063" s="83"/>
      <c r="L1063" s="83"/>
      <c r="M1063" s="81"/>
    </row>
    <row r="1064" spans="11:13" x14ac:dyDescent="0.35">
      <c r="K1064" s="83"/>
      <c r="L1064" s="83"/>
      <c r="M1064" s="81"/>
    </row>
    <row r="1065" spans="11:13" x14ac:dyDescent="0.35">
      <c r="K1065" s="83"/>
      <c r="L1065" s="83"/>
      <c r="M1065" s="81"/>
    </row>
    <row r="1066" spans="11:13" x14ac:dyDescent="0.35">
      <c r="K1066" s="83"/>
      <c r="L1066" s="83"/>
      <c r="M1066" s="81"/>
    </row>
    <row r="1067" spans="11:13" x14ac:dyDescent="0.35">
      <c r="K1067" s="83"/>
      <c r="L1067" s="83"/>
      <c r="M1067" s="81"/>
    </row>
    <row r="1068" spans="11:13" x14ac:dyDescent="0.35">
      <c r="K1068" s="83"/>
      <c r="L1068" s="83"/>
      <c r="M1068" s="81"/>
    </row>
    <row r="1069" spans="11:13" x14ac:dyDescent="0.35">
      <c r="K1069" s="83"/>
      <c r="L1069" s="83"/>
      <c r="M1069" s="81"/>
    </row>
    <row r="1070" spans="11:13" x14ac:dyDescent="0.35">
      <c r="K1070" s="83"/>
      <c r="L1070" s="83"/>
      <c r="M1070" s="81"/>
    </row>
    <row r="1071" spans="11:13" x14ac:dyDescent="0.35">
      <c r="K1071" s="83"/>
      <c r="L1071" s="83"/>
      <c r="M1071" s="81"/>
    </row>
    <row r="1072" spans="11:13" x14ac:dyDescent="0.35">
      <c r="K1072" s="83"/>
      <c r="L1072" s="83"/>
      <c r="M1072" s="81"/>
    </row>
    <row r="1073" spans="11:13" x14ac:dyDescent="0.35">
      <c r="K1073" s="83"/>
      <c r="L1073" s="83"/>
      <c r="M1073" s="81"/>
    </row>
    <row r="1074" spans="11:13" x14ac:dyDescent="0.35">
      <c r="K1074" s="83"/>
      <c r="L1074" s="83"/>
      <c r="M1074" s="81"/>
    </row>
    <row r="1075" spans="11:13" x14ac:dyDescent="0.35">
      <c r="K1075" s="83"/>
      <c r="L1075" s="83"/>
      <c r="M1075" s="81"/>
    </row>
    <row r="1076" spans="11:13" x14ac:dyDescent="0.35">
      <c r="K1076" s="83"/>
      <c r="L1076" s="83"/>
      <c r="M1076" s="81"/>
    </row>
    <row r="1077" spans="11:13" x14ac:dyDescent="0.35">
      <c r="K1077" s="83"/>
      <c r="L1077" s="83"/>
      <c r="M1077" s="81"/>
    </row>
    <row r="1078" spans="11:13" x14ac:dyDescent="0.35">
      <c r="K1078" s="83"/>
      <c r="L1078" s="83"/>
      <c r="M1078" s="81"/>
    </row>
    <row r="1079" spans="11:13" x14ac:dyDescent="0.35">
      <c r="K1079" s="83"/>
      <c r="L1079" s="83"/>
      <c r="M1079" s="81"/>
    </row>
    <row r="1080" spans="11:13" x14ac:dyDescent="0.35">
      <c r="K1080" s="83"/>
      <c r="L1080" s="83"/>
      <c r="M1080" s="81"/>
    </row>
    <row r="1081" spans="11:13" x14ac:dyDescent="0.35">
      <c r="K1081" s="83"/>
      <c r="L1081" s="83"/>
      <c r="M1081" s="81"/>
    </row>
    <row r="1082" spans="11:13" x14ac:dyDescent="0.35">
      <c r="K1082" s="83"/>
      <c r="L1082" s="83"/>
      <c r="M1082" s="81"/>
    </row>
    <row r="1083" spans="11:13" x14ac:dyDescent="0.35">
      <c r="K1083" s="83"/>
      <c r="L1083" s="83"/>
      <c r="M1083" s="81"/>
    </row>
    <row r="1084" spans="11:13" x14ac:dyDescent="0.35">
      <c r="K1084" s="83"/>
      <c r="L1084" s="83"/>
      <c r="M1084" s="81"/>
    </row>
    <row r="1085" spans="11:13" x14ac:dyDescent="0.35">
      <c r="K1085" s="83"/>
      <c r="L1085" s="83"/>
      <c r="M1085" s="81"/>
    </row>
    <row r="1086" spans="11:13" x14ac:dyDescent="0.35">
      <c r="K1086" s="83"/>
      <c r="L1086" s="83"/>
      <c r="M1086" s="81"/>
    </row>
    <row r="1087" spans="11:13" x14ac:dyDescent="0.35">
      <c r="K1087" s="83"/>
      <c r="L1087" s="83"/>
      <c r="M1087" s="81"/>
    </row>
    <row r="1088" spans="11:13" x14ac:dyDescent="0.35">
      <c r="K1088" s="83"/>
      <c r="L1088" s="83"/>
      <c r="M1088" s="81"/>
    </row>
    <row r="1089" spans="11:13" x14ac:dyDescent="0.35">
      <c r="K1089" s="83"/>
      <c r="L1089" s="83"/>
      <c r="M1089" s="81"/>
    </row>
    <row r="1090" spans="11:13" x14ac:dyDescent="0.35">
      <c r="K1090" s="83"/>
      <c r="L1090" s="83"/>
      <c r="M1090" s="81"/>
    </row>
    <row r="1091" spans="11:13" x14ac:dyDescent="0.35">
      <c r="K1091" s="83"/>
      <c r="L1091" s="83"/>
      <c r="M1091" s="81"/>
    </row>
    <row r="1092" spans="11:13" x14ac:dyDescent="0.35">
      <c r="K1092" s="83"/>
      <c r="L1092" s="83"/>
      <c r="M1092" s="81"/>
    </row>
    <row r="1093" spans="11:13" x14ac:dyDescent="0.35">
      <c r="K1093" s="83"/>
      <c r="L1093" s="83"/>
      <c r="M1093" s="81"/>
    </row>
    <row r="1094" spans="11:13" x14ac:dyDescent="0.35">
      <c r="K1094" s="83"/>
      <c r="L1094" s="83"/>
      <c r="M1094" s="81"/>
    </row>
    <row r="1095" spans="11:13" x14ac:dyDescent="0.35">
      <c r="K1095" s="83"/>
      <c r="L1095" s="83"/>
      <c r="M1095" s="81"/>
    </row>
    <row r="1096" spans="11:13" x14ac:dyDescent="0.35">
      <c r="K1096" s="83"/>
      <c r="L1096" s="83"/>
      <c r="M1096" s="81"/>
    </row>
    <row r="1097" spans="11:13" x14ac:dyDescent="0.35">
      <c r="K1097" s="83"/>
      <c r="L1097" s="83"/>
      <c r="M1097" s="81"/>
    </row>
    <row r="1098" spans="11:13" x14ac:dyDescent="0.35">
      <c r="K1098" s="83"/>
      <c r="L1098" s="83"/>
      <c r="M1098" s="81"/>
    </row>
    <row r="1099" spans="11:13" x14ac:dyDescent="0.35">
      <c r="K1099" s="83"/>
      <c r="L1099" s="83"/>
      <c r="M1099" s="81"/>
    </row>
    <row r="1100" spans="11:13" x14ac:dyDescent="0.35">
      <c r="K1100" s="83"/>
      <c r="L1100" s="83"/>
      <c r="M1100" s="81"/>
    </row>
    <row r="1101" spans="11:13" x14ac:dyDescent="0.35">
      <c r="K1101" s="83"/>
      <c r="L1101" s="83"/>
      <c r="M1101" s="81"/>
    </row>
    <row r="1102" spans="11:13" x14ac:dyDescent="0.35">
      <c r="K1102" s="83"/>
      <c r="L1102" s="83"/>
      <c r="M1102" s="81"/>
    </row>
    <row r="1103" spans="11:13" x14ac:dyDescent="0.35">
      <c r="K1103" s="83"/>
      <c r="L1103" s="83"/>
      <c r="M1103" s="81"/>
    </row>
    <row r="1104" spans="11:13" x14ac:dyDescent="0.35">
      <c r="K1104" s="83"/>
      <c r="L1104" s="83"/>
      <c r="M1104" s="81"/>
    </row>
    <row r="1105" spans="11:13" x14ac:dyDescent="0.35">
      <c r="K1105" s="83"/>
      <c r="L1105" s="83"/>
      <c r="M1105" s="81"/>
    </row>
    <row r="1106" spans="11:13" x14ac:dyDescent="0.35">
      <c r="K1106" s="83"/>
      <c r="L1106" s="83"/>
      <c r="M1106" s="81"/>
    </row>
    <row r="1107" spans="11:13" x14ac:dyDescent="0.35">
      <c r="K1107" s="83"/>
      <c r="L1107" s="83"/>
      <c r="M1107" s="81"/>
    </row>
    <row r="1108" spans="11:13" x14ac:dyDescent="0.35">
      <c r="K1108" s="83"/>
      <c r="L1108" s="83"/>
      <c r="M1108" s="81"/>
    </row>
    <row r="1109" spans="11:13" x14ac:dyDescent="0.35">
      <c r="K1109" s="83"/>
      <c r="L1109" s="83"/>
      <c r="M1109" s="81"/>
    </row>
    <row r="1110" spans="11:13" x14ac:dyDescent="0.35">
      <c r="K1110" s="83"/>
      <c r="L1110" s="83"/>
      <c r="M1110" s="81"/>
    </row>
    <row r="1111" spans="11:13" x14ac:dyDescent="0.35">
      <c r="K1111" s="83"/>
      <c r="L1111" s="83"/>
      <c r="M1111" s="81"/>
    </row>
    <row r="1112" spans="11:13" x14ac:dyDescent="0.35">
      <c r="K1112" s="83"/>
      <c r="L1112" s="83"/>
      <c r="M1112" s="81"/>
    </row>
    <row r="1113" spans="11:13" x14ac:dyDescent="0.35">
      <c r="K1113" s="83"/>
      <c r="L1113" s="83"/>
      <c r="M1113" s="81"/>
    </row>
    <row r="1114" spans="11:13" x14ac:dyDescent="0.35">
      <c r="K1114" s="83"/>
      <c r="L1114" s="83"/>
      <c r="M1114" s="81"/>
    </row>
    <row r="1115" spans="11:13" x14ac:dyDescent="0.35">
      <c r="K1115" s="83"/>
      <c r="L1115" s="83"/>
      <c r="M1115" s="81"/>
    </row>
    <row r="1116" spans="11:13" x14ac:dyDescent="0.35">
      <c r="K1116" s="83"/>
      <c r="L1116" s="83"/>
      <c r="M1116" s="81"/>
    </row>
    <row r="1117" spans="11:13" x14ac:dyDescent="0.35">
      <c r="K1117" s="83"/>
      <c r="L1117" s="83"/>
      <c r="M1117" s="81"/>
    </row>
    <row r="1118" spans="11:13" x14ac:dyDescent="0.35">
      <c r="K1118" s="83"/>
      <c r="L1118" s="83"/>
      <c r="M1118" s="81"/>
    </row>
    <row r="1119" spans="11:13" x14ac:dyDescent="0.35">
      <c r="K1119" s="83"/>
      <c r="L1119" s="83"/>
      <c r="M1119" s="81"/>
    </row>
    <row r="1120" spans="11:13" x14ac:dyDescent="0.35">
      <c r="K1120" s="83"/>
      <c r="L1120" s="83"/>
      <c r="M1120" s="81"/>
    </row>
    <row r="1121" spans="11:13" x14ac:dyDescent="0.35">
      <c r="K1121" s="83"/>
      <c r="L1121" s="83"/>
      <c r="M1121" s="81"/>
    </row>
    <row r="1122" spans="11:13" x14ac:dyDescent="0.35">
      <c r="K1122" s="83"/>
      <c r="L1122" s="83"/>
      <c r="M1122" s="81"/>
    </row>
    <row r="1123" spans="11:13" x14ac:dyDescent="0.35">
      <c r="K1123" s="83"/>
      <c r="L1123" s="83"/>
      <c r="M1123" s="81"/>
    </row>
    <row r="1124" spans="11:13" x14ac:dyDescent="0.35">
      <c r="K1124" s="83"/>
      <c r="L1124" s="83"/>
      <c r="M1124" s="81"/>
    </row>
    <row r="1125" spans="11:13" x14ac:dyDescent="0.35">
      <c r="K1125" s="83"/>
      <c r="L1125" s="83"/>
      <c r="M1125" s="81"/>
    </row>
    <row r="1126" spans="11:13" x14ac:dyDescent="0.35">
      <c r="K1126" s="83"/>
      <c r="L1126" s="83"/>
      <c r="M1126" s="81"/>
    </row>
    <row r="1127" spans="11:13" x14ac:dyDescent="0.35">
      <c r="K1127" s="83"/>
      <c r="L1127" s="83"/>
      <c r="M1127" s="81"/>
    </row>
    <row r="1128" spans="11:13" x14ac:dyDescent="0.35">
      <c r="K1128" s="83"/>
      <c r="L1128" s="83"/>
      <c r="M1128" s="81"/>
    </row>
    <row r="1129" spans="11:13" x14ac:dyDescent="0.35">
      <c r="K1129" s="83"/>
      <c r="L1129" s="83"/>
      <c r="M1129" s="81"/>
    </row>
    <row r="1130" spans="11:13" x14ac:dyDescent="0.35">
      <c r="K1130" s="83"/>
      <c r="L1130" s="83"/>
      <c r="M1130" s="81"/>
    </row>
    <row r="1131" spans="11:13" x14ac:dyDescent="0.35">
      <c r="K1131" s="83"/>
      <c r="L1131" s="83"/>
      <c r="M1131" s="81"/>
    </row>
    <row r="1132" spans="11:13" x14ac:dyDescent="0.35">
      <c r="K1132" s="83"/>
      <c r="L1132" s="83"/>
      <c r="M1132" s="81"/>
    </row>
    <row r="1133" spans="11:13" x14ac:dyDescent="0.35">
      <c r="K1133" s="83"/>
      <c r="L1133" s="83"/>
      <c r="M1133" s="81"/>
    </row>
    <row r="1134" spans="11:13" x14ac:dyDescent="0.35">
      <c r="K1134" s="83"/>
      <c r="L1134" s="83"/>
      <c r="M1134" s="81"/>
    </row>
    <row r="1135" spans="11:13" x14ac:dyDescent="0.35">
      <c r="K1135" s="83"/>
      <c r="L1135" s="83"/>
      <c r="M1135" s="81"/>
    </row>
    <row r="1136" spans="11:13" x14ac:dyDescent="0.35">
      <c r="K1136" s="83"/>
      <c r="L1136" s="83"/>
      <c r="M1136" s="81"/>
    </row>
    <row r="1137" spans="11:13" x14ac:dyDescent="0.35">
      <c r="K1137" s="83"/>
      <c r="L1137" s="83"/>
      <c r="M1137" s="81"/>
    </row>
    <row r="1138" spans="11:13" x14ac:dyDescent="0.35">
      <c r="K1138" s="83"/>
      <c r="L1138" s="83"/>
      <c r="M1138" s="81"/>
    </row>
    <row r="1139" spans="11:13" x14ac:dyDescent="0.35">
      <c r="K1139" s="83"/>
      <c r="L1139" s="83"/>
      <c r="M1139" s="81"/>
    </row>
    <row r="1140" spans="11:13" x14ac:dyDescent="0.35">
      <c r="K1140" s="83"/>
      <c r="L1140" s="83"/>
      <c r="M1140" s="81"/>
    </row>
    <row r="1141" spans="11:13" x14ac:dyDescent="0.35">
      <c r="K1141" s="83"/>
      <c r="L1141" s="83"/>
      <c r="M1141" s="81"/>
    </row>
    <row r="1142" spans="11:13" x14ac:dyDescent="0.35">
      <c r="K1142" s="83"/>
      <c r="L1142" s="83"/>
      <c r="M1142" s="81"/>
    </row>
    <row r="1143" spans="11:13" x14ac:dyDescent="0.35">
      <c r="K1143" s="83"/>
      <c r="L1143" s="83"/>
      <c r="M1143" s="81"/>
    </row>
    <row r="1144" spans="11:13" x14ac:dyDescent="0.35">
      <c r="K1144" s="83"/>
      <c r="L1144" s="83"/>
      <c r="M1144" s="81"/>
    </row>
    <row r="1145" spans="11:13" x14ac:dyDescent="0.35">
      <c r="K1145" s="83"/>
      <c r="L1145" s="83"/>
      <c r="M1145" s="81"/>
    </row>
    <row r="1146" spans="11:13" x14ac:dyDescent="0.35">
      <c r="K1146" s="83"/>
      <c r="L1146" s="83"/>
      <c r="M1146" s="81"/>
    </row>
    <row r="1147" spans="11:13" x14ac:dyDescent="0.35">
      <c r="K1147" s="83"/>
      <c r="L1147" s="83"/>
      <c r="M1147" s="81"/>
    </row>
    <row r="1148" spans="11:13" x14ac:dyDescent="0.35">
      <c r="K1148" s="83"/>
      <c r="L1148" s="83"/>
      <c r="M1148" s="81"/>
    </row>
    <row r="1149" spans="11:13" x14ac:dyDescent="0.35">
      <c r="K1149" s="83"/>
      <c r="L1149" s="83"/>
      <c r="M1149" s="81"/>
    </row>
    <row r="1150" spans="11:13" x14ac:dyDescent="0.35">
      <c r="K1150" s="83"/>
      <c r="L1150" s="83"/>
      <c r="M1150" s="81"/>
    </row>
    <row r="1151" spans="11:13" x14ac:dyDescent="0.35">
      <c r="K1151" s="83"/>
      <c r="L1151" s="83"/>
      <c r="M1151" s="81"/>
    </row>
    <row r="1152" spans="11:13" x14ac:dyDescent="0.35">
      <c r="K1152" s="83"/>
      <c r="L1152" s="83"/>
      <c r="M1152" s="81"/>
    </row>
    <row r="1153" spans="11:13" x14ac:dyDescent="0.35">
      <c r="K1153" s="83"/>
      <c r="L1153" s="83"/>
      <c r="M1153" s="81"/>
    </row>
    <row r="1154" spans="11:13" x14ac:dyDescent="0.35">
      <c r="K1154" s="83"/>
      <c r="L1154" s="83"/>
      <c r="M1154" s="81"/>
    </row>
    <row r="1155" spans="11:13" x14ac:dyDescent="0.35">
      <c r="K1155" s="83"/>
      <c r="L1155" s="83"/>
      <c r="M1155" s="81"/>
    </row>
    <row r="1156" spans="11:13" x14ac:dyDescent="0.35">
      <c r="K1156" s="83"/>
      <c r="L1156" s="83"/>
      <c r="M1156" s="81"/>
    </row>
    <row r="1157" spans="11:13" x14ac:dyDescent="0.35">
      <c r="K1157" s="83"/>
      <c r="L1157" s="83"/>
      <c r="M1157" s="81"/>
    </row>
    <row r="1158" spans="11:13" x14ac:dyDescent="0.35">
      <c r="K1158" s="83"/>
      <c r="L1158" s="83"/>
      <c r="M1158" s="81"/>
    </row>
    <row r="1159" spans="11:13" x14ac:dyDescent="0.35">
      <c r="K1159" s="83"/>
      <c r="L1159" s="83"/>
      <c r="M1159" s="81"/>
    </row>
    <row r="1160" spans="11:13" x14ac:dyDescent="0.35">
      <c r="K1160" s="83"/>
      <c r="L1160" s="83"/>
      <c r="M1160" s="81"/>
    </row>
    <row r="1161" spans="11:13" x14ac:dyDescent="0.35">
      <c r="K1161" s="83"/>
      <c r="L1161" s="83"/>
      <c r="M1161" s="81"/>
    </row>
    <row r="1162" spans="11:13" x14ac:dyDescent="0.35">
      <c r="K1162" s="83"/>
      <c r="L1162" s="83"/>
      <c r="M1162" s="81"/>
    </row>
    <row r="1163" spans="11:13" x14ac:dyDescent="0.35">
      <c r="K1163" s="83"/>
      <c r="L1163" s="83"/>
      <c r="M1163" s="81"/>
    </row>
    <row r="1164" spans="11:13" x14ac:dyDescent="0.35">
      <c r="K1164" s="83"/>
      <c r="L1164" s="83"/>
      <c r="M1164" s="81"/>
    </row>
    <row r="1165" spans="11:13" x14ac:dyDescent="0.35">
      <c r="K1165" s="83"/>
      <c r="L1165" s="83"/>
      <c r="M1165" s="81"/>
    </row>
    <row r="1166" spans="11:13" x14ac:dyDescent="0.35">
      <c r="K1166" s="83"/>
      <c r="L1166" s="83"/>
      <c r="M1166" s="81"/>
    </row>
    <row r="1167" spans="11:13" x14ac:dyDescent="0.35">
      <c r="K1167" s="83"/>
      <c r="L1167" s="83"/>
      <c r="M1167" s="81"/>
    </row>
    <row r="1168" spans="11:13" x14ac:dyDescent="0.35">
      <c r="K1168" s="83"/>
      <c r="L1168" s="83"/>
      <c r="M1168" s="81"/>
    </row>
    <row r="1169" spans="11:13" x14ac:dyDescent="0.35">
      <c r="K1169" s="83"/>
      <c r="L1169" s="83"/>
      <c r="M1169" s="81"/>
    </row>
    <row r="1170" spans="11:13" x14ac:dyDescent="0.35">
      <c r="K1170" s="83"/>
      <c r="L1170" s="83"/>
      <c r="M1170" s="81"/>
    </row>
    <row r="1171" spans="11:13" x14ac:dyDescent="0.35">
      <c r="K1171" s="83"/>
      <c r="L1171" s="83"/>
      <c r="M1171" s="81"/>
    </row>
    <row r="1172" spans="11:13" x14ac:dyDescent="0.35">
      <c r="K1172" s="83"/>
      <c r="L1172" s="83"/>
      <c r="M1172" s="81"/>
    </row>
    <row r="1173" spans="11:13" x14ac:dyDescent="0.35">
      <c r="K1173" s="83"/>
      <c r="L1173" s="83"/>
      <c r="M1173" s="81"/>
    </row>
    <row r="1174" spans="11:13" x14ac:dyDescent="0.35">
      <c r="K1174" s="83"/>
      <c r="L1174" s="83"/>
      <c r="M1174" s="81"/>
    </row>
    <row r="1175" spans="11:13" x14ac:dyDescent="0.35">
      <c r="K1175" s="83"/>
      <c r="L1175" s="83"/>
      <c r="M1175" s="81"/>
    </row>
    <row r="1176" spans="11:13" x14ac:dyDescent="0.35">
      <c r="K1176" s="83"/>
      <c r="L1176" s="83"/>
      <c r="M1176" s="81"/>
    </row>
    <row r="1177" spans="11:13" x14ac:dyDescent="0.35">
      <c r="K1177" s="83"/>
      <c r="L1177" s="83"/>
      <c r="M1177" s="81"/>
    </row>
    <row r="1178" spans="11:13" x14ac:dyDescent="0.35">
      <c r="K1178" s="83"/>
      <c r="L1178" s="83"/>
      <c r="M1178" s="81"/>
    </row>
    <row r="1179" spans="11:13" x14ac:dyDescent="0.35">
      <c r="K1179" s="83"/>
      <c r="L1179" s="83"/>
      <c r="M1179" s="81"/>
    </row>
    <row r="1180" spans="11:13" x14ac:dyDescent="0.35">
      <c r="K1180" s="83"/>
      <c r="L1180" s="83"/>
      <c r="M1180" s="81"/>
    </row>
    <row r="1181" spans="11:13" x14ac:dyDescent="0.35">
      <c r="K1181" s="83"/>
      <c r="L1181" s="83"/>
      <c r="M1181" s="81"/>
    </row>
    <row r="1182" spans="11:13" x14ac:dyDescent="0.35">
      <c r="K1182" s="83"/>
      <c r="L1182" s="83"/>
      <c r="M1182" s="81"/>
    </row>
    <row r="1183" spans="11:13" x14ac:dyDescent="0.35">
      <c r="K1183" s="83"/>
      <c r="L1183" s="83"/>
      <c r="M1183" s="81"/>
    </row>
    <row r="1184" spans="11:13" x14ac:dyDescent="0.35">
      <c r="K1184" s="83"/>
      <c r="L1184" s="83"/>
      <c r="M1184" s="81"/>
    </row>
    <row r="1185" spans="11:13" x14ac:dyDescent="0.35">
      <c r="K1185" s="83"/>
      <c r="L1185" s="83"/>
      <c r="M1185" s="81"/>
    </row>
    <row r="1186" spans="11:13" x14ac:dyDescent="0.35">
      <c r="K1186" s="83"/>
      <c r="L1186" s="83"/>
      <c r="M1186" s="81"/>
    </row>
    <row r="1187" spans="11:13" x14ac:dyDescent="0.35">
      <c r="K1187" s="83"/>
      <c r="L1187" s="83"/>
      <c r="M1187" s="81"/>
    </row>
    <row r="1188" spans="11:13" x14ac:dyDescent="0.35">
      <c r="K1188" s="83"/>
      <c r="L1188" s="83"/>
      <c r="M1188" s="81"/>
    </row>
    <row r="1189" spans="11:13" x14ac:dyDescent="0.35">
      <c r="K1189" s="83"/>
      <c r="L1189" s="83"/>
      <c r="M1189" s="81"/>
    </row>
    <row r="1190" spans="11:13" x14ac:dyDescent="0.35">
      <c r="K1190" s="83"/>
      <c r="L1190" s="83"/>
      <c r="M1190" s="81"/>
    </row>
    <row r="1191" spans="11:13" x14ac:dyDescent="0.35">
      <c r="K1191" s="83"/>
      <c r="L1191" s="83"/>
      <c r="M1191" s="81"/>
    </row>
    <row r="1192" spans="11:13" x14ac:dyDescent="0.35">
      <c r="K1192" s="83"/>
      <c r="L1192" s="83"/>
      <c r="M1192" s="81"/>
    </row>
    <row r="1193" spans="11:13" x14ac:dyDescent="0.35">
      <c r="K1193" s="83"/>
      <c r="L1193" s="83"/>
      <c r="M1193" s="81"/>
    </row>
    <row r="1194" spans="11:13" x14ac:dyDescent="0.35">
      <c r="K1194" s="83"/>
      <c r="L1194" s="83"/>
      <c r="M1194" s="81"/>
    </row>
    <row r="1195" spans="11:13" x14ac:dyDescent="0.35">
      <c r="K1195" s="83"/>
      <c r="L1195" s="83"/>
      <c r="M1195" s="81"/>
    </row>
    <row r="1196" spans="11:13" x14ac:dyDescent="0.35">
      <c r="K1196" s="83"/>
      <c r="L1196" s="83"/>
      <c r="M1196" s="81"/>
    </row>
    <row r="1197" spans="11:13" x14ac:dyDescent="0.35">
      <c r="K1197" s="83"/>
      <c r="L1197" s="83"/>
      <c r="M1197" s="81"/>
    </row>
    <row r="1198" spans="11:13" x14ac:dyDescent="0.35">
      <c r="K1198" s="83"/>
      <c r="L1198" s="83"/>
      <c r="M1198" s="81"/>
    </row>
    <row r="1199" spans="11:13" x14ac:dyDescent="0.35">
      <c r="K1199" s="83"/>
      <c r="L1199" s="83"/>
      <c r="M1199" s="81"/>
    </row>
    <row r="1200" spans="11:13" x14ac:dyDescent="0.35">
      <c r="K1200" s="83"/>
      <c r="L1200" s="83"/>
      <c r="M1200" s="81"/>
    </row>
    <row r="1201" spans="11:13" x14ac:dyDescent="0.35">
      <c r="K1201" s="83"/>
      <c r="L1201" s="83"/>
      <c r="M1201" s="81"/>
    </row>
    <row r="1202" spans="11:13" x14ac:dyDescent="0.35">
      <c r="K1202" s="83"/>
      <c r="L1202" s="83"/>
      <c r="M1202" s="81"/>
    </row>
    <row r="1203" spans="11:13" x14ac:dyDescent="0.35">
      <c r="K1203" s="83"/>
      <c r="L1203" s="83"/>
      <c r="M1203" s="81"/>
    </row>
    <row r="1204" spans="11:13" x14ac:dyDescent="0.35">
      <c r="K1204" s="83"/>
      <c r="L1204" s="83"/>
      <c r="M1204" s="81"/>
    </row>
    <row r="1205" spans="11:13" x14ac:dyDescent="0.35">
      <c r="K1205" s="83"/>
      <c r="L1205" s="83"/>
      <c r="M1205" s="81"/>
    </row>
    <row r="1206" spans="11:13" x14ac:dyDescent="0.35">
      <c r="K1206" s="83"/>
      <c r="L1206" s="83"/>
      <c r="M1206" s="81"/>
    </row>
    <row r="1207" spans="11:13" x14ac:dyDescent="0.35">
      <c r="K1207" s="83"/>
      <c r="L1207" s="83"/>
      <c r="M1207" s="81"/>
    </row>
    <row r="1208" spans="11:13" x14ac:dyDescent="0.35">
      <c r="K1208" s="83"/>
      <c r="L1208" s="83"/>
      <c r="M1208" s="81"/>
    </row>
    <row r="1209" spans="11:13" x14ac:dyDescent="0.35">
      <c r="K1209" s="83"/>
      <c r="L1209" s="83"/>
      <c r="M1209" s="81"/>
    </row>
    <row r="1210" spans="11:13" x14ac:dyDescent="0.35">
      <c r="K1210" s="83"/>
      <c r="L1210" s="83"/>
      <c r="M1210" s="81"/>
    </row>
    <row r="1211" spans="11:13" x14ac:dyDescent="0.35">
      <c r="K1211" s="83"/>
      <c r="L1211" s="83"/>
      <c r="M1211" s="81"/>
    </row>
    <row r="1212" spans="11:13" x14ac:dyDescent="0.35">
      <c r="K1212" s="83"/>
      <c r="L1212" s="83"/>
      <c r="M1212" s="81"/>
    </row>
    <row r="1213" spans="11:13" x14ac:dyDescent="0.35">
      <c r="K1213" s="83"/>
      <c r="L1213" s="83"/>
      <c r="M1213" s="81"/>
    </row>
    <row r="1214" spans="11:13" x14ac:dyDescent="0.35">
      <c r="K1214" s="83"/>
      <c r="L1214" s="83"/>
      <c r="M1214" s="81"/>
    </row>
    <row r="1215" spans="11:13" x14ac:dyDescent="0.35">
      <c r="K1215" s="83"/>
      <c r="L1215" s="83"/>
      <c r="M1215" s="81"/>
    </row>
    <row r="1216" spans="11:13" x14ac:dyDescent="0.35">
      <c r="K1216" s="83"/>
      <c r="L1216" s="83"/>
      <c r="M1216" s="81"/>
    </row>
    <row r="1217" spans="11:13" x14ac:dyDescent="0.35">
      <c r="K1217" s="83"/>
      <c r="L1217" s="83"/>
      <c r="M1217" s="81"/>
    </row>
    <row r="1218" spans="11:13" x14ac:dyDescent="0.35">
      <c r="K1218" s="83"/>
      <c r="L1218" s="83"/>
      <c r="M1218" s="81"/>
    </row>
    <row r="1219" spans="11:13" x14ac:dyDescent="0.35">
      <c r="K1219" s="83"/>
      <c r="L1219" s="83"/>
      <c r="M1219" s="81"/>
    </row>
    <row r="1220" spans="11:13" x14ac:dyDescent="0.35">
      <c r="K1220" s="83"/>
      <c r="L1220" s="83"/>
      <c r="M1220" s="81"/>
    </row>
    <row r="1221" spans="11:13" x14ac:dyDescent="0.35">
      <c r="K1221" s="83"/>
      <c r="L1221" s="83"/>
      <c r="M1221" s="81"/>
    </row>
    <row r="1222" spans="11:13" x14ac:dyDescent="0.35">
      <c r="K1222" s="83"/>
      <c r="L1222" s="83"/>
      <c r="M1222" s="81"/>
    </row>
    <row r="1223" spans="11:13" x14ac:dyDescent="0.35">
      <c r="K1223" s="83"/>
      <c r="L1223" s="83"/>
      <c r="M1223" s="81"/>
    </row>
    <row r="1224" spans="11:13" x14ac:dyDescent="0.35">
      <c r="K1224" s="83"/>
      <c r="L1224" s="83"/>
      <c r="M1224" s="81"/>
    </row>
    <row r="1225" spans="11:13" x14ac:dyDescent="0.35">
      <c r="K1225" s="83"/>
      <c r="L1225" s="83"/>
      <c r="M1225" s="81"/>
    </row>
    <row r="1226" spans="11:13" x14ac:dyDescent="0.35">
      <c r="K1226" s="83"/>
      <c r="L1226" s="83"/>
      <c r="M1226" s="81"/>
    </row>
    <row r="1227" spans="11:13" x14ac:dyDescent="0.35">
      <c r="K1227" s="83"/>
      <c r="L1227" s="83"/>
      <c r="M1227" s="81"/>
    </row>
    <row r="1228" spans="11:13" x14ac:dyDescent="0.35">
      <c r="K1228" s="83"/>
      <c r="L1228" s="83"/>
      <c r="M1228" s="81"/>
    </row>
    <row r="1229" spans="11:13" x14ac:dyDescent="0.35">
      <c r="K1229" s="83"/>
      <c r="L1229" s="83"/>
      <c r="M1229" s="81"/>
    </row>
    <row r="1230" spans="11:13" x14ac:dyDescent="0.35">
      <c r="K1230" s="83"/>
      <c r="L1230" s="83"/>
      <c r="M1230" s="81"/>
    </row>
    <row r="1231" spans="11:13" x14ac:dyDescent="0.35">
      <c r="K1231" s="83"/>
      <c r="L1231" s="83"/>
      <c r="M1231" s="81"/>
    </row>
    <row r="1232" spans="11:13" x14ac:dyDescent="0.35">
      <c r="K1232" s="83"/>
      <c r="L1232" s="83"/>
      <c r="M1232" s="81"/>
    </row>
    <row r="1233" spans="11:13" x14ac:dyDescent="0.35">
      <c r="K1233" s="83"/>
      <c r="L1233" s="83"/>
      <c r="M1233" s="81"/>
    </row>
    <row r="1234" spans="11:13" x14ac:dyDescent="0.35">
      <c r="K1234" s="83"/>
      <c r="L1234" s="83"/>
      <c r="M1234" s="81"/>
    </row>
    <row r="1235" spans="11:13" x14ac:dyDescent="0.35">
      <c r="K1235" s="83"/>
      <c r="L1235" s="83"/>
      <c r="M1235" s="81"/>
    </row>
    <row r="1236" spans="11:13" x14ac:dyDescent="0.35">
      <c r="K1236" s="83"/>
      <c r="L1236" s="83"/>
      <c r="M1236" s="81"/>
    </row>
    <row r="1237" spans="11:13" x14ac:dyDescent="0.35">
      <c r="K1237" s="83"/>
      <c r="L1237" s="83"/>
      <c r="M1237" s="81"/>
    </row>
    <row r="1238" spans="11:13" x14ac:dyDescent="0.35">
      <c r="K1238" s="83"/>
      <c r="L1238" s="83"/>
      <c r="M1238" s="81"/>
    </row>
    <row r="1239" spans="11:13" x14ac:dyDescent="0.35">
      <c r="K1239" s="83"/>
      <c r="L1239" s="83"/>
      <c r="M1239" s="81"/>
    </row>
    <row r="1240" spans="11:13" x14ac:dyDescent="0.35">
      <c r="K1240" s="83"/>
      <c r="L1240" s="83"/>
      <c r="M1240" s="81"/>
    </row>
    <row r="1241" spans="11:13" x14ac:dyDescent="0.35">
      <c r="K1241" s="83"/>
      <c r="L1241" s="83"/>
      <c r="M1241" s="81"/>
    </row>
    <row r="1242" spans="11:13" x14ac:dyDescent="0.35">
      <c r="K1242" s="83"/>
      <c r="L1242" s="83"/>
      <c r="M1242" s="81"/>
    </row>
    <row r="1243" spans="11:13" x14ac:dyDescent="0.35">
      <c r="K1243" s="83"/>
      <c r="L1243" s="83"/>
      <c r="M1243" s="81"/>
    </row>
    <row r="1244" spans="11:13" x14ac:dyDescent="0.35">
      <c r="K1244" s="83"/>
      <c r="L1244" s="83"/>
      <c r="M1244" s="81"/>
    </row>
    <row r="1245" spans="11:13" x14ac:dyDescent="0.35">
      <c r="K1245" s="83"/>
      <c r="L1245" s="83"/>
      <c r="M1245" s="81"/>
    </row>
    <row r="1246" spans="11:13" x14ac:dyDescent="0.35">
      <c r="K1246" s="83"/>
      <c r="L1246" s="83"/>
      <c r="M1246" s="81"/>
    </row>
    <row r="1247" spans="11:13" x14ac:dyDescent="0.35">
      <c r="K1247" s="83"/>
      <c r="L1247" s="83"/>
      <c r="M1247" s="81"/>
    </row>
    <row r="1248" spans="11:13" x14ac:dyDescent="0.35">
      <c r="K1248" s="83"/>
      <c r="L1248" s="83"/>
      <c r="M1248" s="81"/>
    </row>
    <row r="1249" spans="11:13" x14ac:dyDescent="0.35">
      <c r="K1249" s="83"/>
      <c r="L1249" s="83"/>
      <c r="M1249" s="81"/>
    </row>
    <row r="1250" spans="11:13" x14ac:dyDescent="0.35">
      <c r="K1250" s="83"/>
      <c r="L1250" s="83"/>
      <c r="M1250" s="81"/>
    </row>
    <row r="1251" spans="11:13" x14ac:dyDescent="0.35">
      <c r="K1251" s="83"/>
      <c r="L1251" s="83"/>
      <c r="M1251" s="81"/>
    </row>
    <row r="1252" spans="11:13" x14ac:dyDescent="0.35">
      <c r="K1252" s="83"/>
      <c r="L1252" s="83"/>
      <c r="M1252" s="81"/>
    </row>
    <row r="1253" spans="11:13" x14ac:dyDescent="0.35">
      <c r="K1253" s="83"/>
      <c r="L1253" s="83"/>
      <c r="M1253" s="81"/>
    </row>
    <row r="1254" spans="11:13" x14ac:dyDescent="0.35">
      <c r="K1254" s="83"/>
      <c r="L1254" s="83"/>
      <c r="M1254" s="81"/>
    </row>
    <row r="1255" spans="11:13" x14ac:dyDescent="0.35">
      <c r="K1255" s="83"/>
      <c r="L1255" s="83"/>
      <c r="M1255" s="81"/>
    </row>
    <row r="1256" spans="11:13" x14ac:dyDescent="0.35">
      <c r="K1256" s="83"/>
      <c r="L1256" s="83"/>
      <c r="M1256" s="81"/>
    </row>
    <row r="1257" spans="11:13" x14ac:dyDescent="0.35">
      <c r="K1257" s="83"/>
      <c r="L1257" s="83"/>
      <c r="M1257" s="81"/>
    </row>
    <row r="1258" spans="11:13" x14ac:dyDescent="0.35">
      <c r="K1258" s="83"/>
      <c r="L1258" s="83"/>
      <c r="M1258" s="81"/>
    </row>
    <row r="1259" spans="11:13" x14ac:dyDescent="0.35">
      <c r="K1259" s="83"/>
      <c r="L1259" s="83"/>
      <c r="M1259" s="81"/>
    </row>
    <row r="1260" spans="11:13" x14ac:dyDescent="0.35">
      <c r="K1260" s="83"/>
      <c r="L1260" s="83"/>
      <c r="M1260" s="81"/>
    </row>
    <row r="1261" spans="11:13" x14ac:dyDescent="0.35">
      <c r="K1261" s="83"/>
      <c r="L1261" s="83"/>
      <c r="M1261" s="81"/>
    </row>
    <row r="1262" spans="11:13" x14ac:dyDescent="0.35">
      <c r="K1262" s="83"/>
      <c r="L1262" s="83"/>
      <c r="M1262" s="81"/>
    </row>
    <row r="1263" spans="11:13" x14ac:dyDescent="0.35">
      <c r="K1263" s="83"/>
      <c r="L1263" s="83"/>
      <c r="M1263" s="81"/>
    </row>
    <row r="1264" spans="11:13" x14ac:dyDescent="0.35">
      <c r="K1264" s="83"/>
      <c r="L1264" s="83"/>
      <c r="M1264" s="81"/>
    </row>
    <row r="1265" spans="11:13" x14ac:dyDescent="0.35">
      <c r="K1265" s="83"/>
      <c r="L1265" s="83"/>
      <c r="M1265" s="81"/>
    </row>
    <row r="1266" spans="11:13" x14ac:dyDescent="0.35">
      <c r="K1266" s="83"/>
      <c r="L1266" s="83"/>
      <c r="M1266" s="81"/>
    </row>
    <row r="1267" spans="11:13" x14ac:dyDescent="0.35">
      <c r="K1267" s="83"/>
      <c r="L1267" s="83"/>
      <c r="M1267" s="81"/>
    </row>
    <row r="1268" spans="11:13" x14ac:dyDescent="0.35">
      <c r="K1268" s="83"/>
      <c r="L1268" s="83"/>
      <c r="M1268" s="81"/>
    </row>
    <row r="1269" spans="11:13" x14ac:dyDescent="0.35">
      <c r="K1269" s="83"/>
      <c r="L1269" s="83"/>
      <c r="M1269" s="81"/>
    </row>
    <row r="1270" spans="11:13" x14ac:dyDescent="0.35">
      <c r="K1270" s="83"/>
      <c r="L1270" s="83"/>
      <c r="M1270" s="81"/>
    </row>
    <row r="1271" spans="11:13" x14ac:dyDescent="0.35">
      <c r="K1271" s="83"/>
      <c r="L1271" s="83"/>
      <c r="M1271" s="81"/>
    </row>
    <row r="1272" spans="11:13" x14ac:dyDescent="0.35">
      <c r="K1272" s="83"/>
      <c r="L1272" s="83"/>
      <c r="M1272" s="81"/>
    </row>
    <row r="1273" spans="11:13" x14ac:dyDescent="0.35">
      <c r="K1273" s="83"/>
      <c r="L1273" s="83"/>
      <c r="M1273" s="81"/>
    </row>
    <row r="1274" spans="11:13" x14ac:dyDescent="0.35">
      <c r="K1274" s="83"/>
      <c r="L1274" s="83"/>
      <c r="M1274" s="81"/>
    </row>
    <row r="1275" spans="11:13" x14ac:dyDescent="0.35">
      <c r="K1275" s="83"/>
      <c r="L1275" s="83"/>
      <c r="M1275" s="81"/>
    </row>
    <row r="1276" spans="11:13" x14ac:dyDescent="0.35">
      <c r="K1276" s="83"/>
      <c r="L1276" s="83"/>
      <c r="M1276" s="81"/>
    </row>
    <row r="1277" spans="11:13" x14ac:dyDescent="0.35">
      <c r="K1277" s="83"/>
      <c r="L1277" s="83"/>
      <c r="M1277" s="81"/>
    </row>
    <row r="1278" spans="11:13" x14ac:dyDescent="0.35">
      <c r="K1278" s="83"/>
      <c r="L1278" s="83"/>
      <c r="M1278" s="81"/>
    </row>
    <row r="1279" spans="11:13" x14ac:dyDescent="0.35">
      <c r="K1279" s="83"/>
      <c r="L1279" s="83"/>
      <c r="M1279" s="81"/>
    </row>
    <row r="1280" spans="11:13" x14ac:dyDescent="0.35">
      <c r="K1280" s="83"/>
      <c r="L1280" s="83"/>
      <c r="M1280" s="81"/>
    </row>
    <row r="1281" spans="11:13" x14ac:dyDescent="0.35">
      <c r="K1281" s="83"/>
      <c r="L1281" s="83"/>
      <c r="M1281" s="81"/>
    </row>
    <row r="1282" spans="11:13" x14ac:dyDescent="0.35">
      <c r="K1282" s="83"/>
      <c r="L1282" s="83"/>
      <c r="M1282" s="81"/>
    </row>
    <row r="1283" spans="11:13" x14ac:dyDescent="0.35">
      <c r="K1283" s="83"/>
      <c r="L1283" s="83"/>
      <c r="M1283" s="81"/>
    </row>
    <row r="1284" spans="11:13" x14ac:dyDescent="0.35">
      <c r="K1284" s="83"/>
      <c r="L1284" s="83"/>
      <c r="M1284" s="81"/>
    </row>
    <row r="1285" spans="11:13" x14ac:dyDescent="0.35">
      <c r="K1285" s="83"/>
      <c r="L1285" s="83"/>
      <c r="M1285" s="81"/>
    </row>
    <row r="1286" spans="11:13" x14ac:dyDescent="0.35">
      <c r="K1286" s="83"/>
      <c r="L1286" s="83"/>
      <c r="M1286" s="81"/>
    </row>
    <row r="1287" spans="11:13" x14ac:dyDescent="0.35">
      <c r="K1287" s="83"/>
      <c r="L1287" s="83"/>
      <c r="M1287" s="81"/>
    </row>
    <row r="1288" spans="11:13" x14ac:dyDescent="0.35">
      <c r="K1288" s="83"/>
      <c r="L1288" s="83"/>
      <c r="M1288" s="81"/>
    </row>
    <row r="1289" spans="11:13" x14ac:dyDescent="0.35">
      <c r="K1289" s="83"/>
      <c r="L1289" s="83"/>
      <c r="M1289" s="81"/>
    </row>
    <row r="1290" spans="11:13" x14ac:dyDescent="0.35">
      <c r="K1290" s="83"/>
      <c r="L1290" s="83"/>
      <c r="M1290" s="81"/>
    </row>
    <row r="1291" spans="11:13" x14ac:dyDescent="0.35">
      <c r="K1291" s="83"/>
      <c r="L1291" s="83"/>
      <c r="M1291" s="81"/>
    </row>
    <row r="1292" spans="11:13" x14ac:dyDescent="0.35">
      <c r="K1292" s="83"/>
      <c r="L1292" s="83"/>
      <c r="M1292" s="81"/>
    </row>
    <row r="1293" spans="11:13" x14ac:dyDescent="0.35">
      <c r="K1293" s="83"/>
      <c r="L1293" s="83"/>
      <c r="M1293" s="81"/>
    </row>
    <row r="1294" spans="11:13" x14ac:dyDescent="0.35">
      <c r="K1294" s="83"/>
      <c r="L1294" s="83"/>
      <c r="M1294" s="81"/>
    </row>
    <row r="1295" spans="11:13" x14ac:dyDescent="0.35">
      <c r="K1295" s="83"/>
      <c r="L1295" s="83"/>
      <c r="M1295" s="81"/>
    </row>
    <row r="1296" spans="11:13" x14ac:dyDescent="0.35">
      <c r="K1296" s="83"/>
      <c r="L1296" s="83"/>
      <c r="M1296" s="81"/>
    </row>
    <row r="1297" spans="11:13" x14ac:dyDescent="0.35">
      <c r="K1297" s="83"/>
      <c r="L1297" s="83"/>
      <c r="M1297" s="81"/>
    </row>
    <row r="1298" spans="11:13" x14ac:dyDescent="0.35">
      <c r="K1298" s="83"/>
      <c r="L1298" s="83"/>
      <c r="M1298" s="81"/>
    </row>
    <row r="1299" spans="11:13" x14ac:dyDescent="0.35">
      <c r="K1299" s="83"/>
      <c r="L1299" s="83"/>
      <c r="M1299" s="81"/>
    </row>
    <row r="1300" spans="11:13" x14ac:dyDescent="0.35">
      <c r="K1300" s="83"/>
      <c r="L1300" s="83"/>
      <c r="M1300" s="81"/>
    </row>
    <row r="1301" spans="11:13" x14ac:dyDescent="0.35">
      <c r="K1301" s="83"/>
      <c r="L1301" s="83"/>
      <c r="M1301" s="81"/>
    </row>
    <row r="1302" spans="11:13" x14ac:dyDescent="0.35">
      <c r="K1302" s="83"/>
      <c r="L1302" s="83"/>
      <c r="M1302" s="81"/>
    </row>
    <row r="1303" spans="11:13" x14ac:dyDescent="0.35">
      <c r="K1303" s="83"/>
      <c r="L1303" s="83"/>
      <c r="M1303" s="81"/>
    </row>
    <row r="1304" spans="11:13" x14ac:dyDescent="0.35">
      <c r="K1304" s="83"/>
      <c r="L1304" s="83"/>
      <c r="M1304" s="81"/>
    </row>
    <row r="1305" spans="11:13" x14ac:dyDescent="0.35">
      <c r="K1305" s="83"/>
      <c r="L1305" s="83"/>
      <c r="M1305" s="81"/>
    </row>
    <row r="1306" spans="11:13" x14ac:dyDescent="0.35">
      <c r="K1306" s="83"/>
      <c r="L1306" s="83"/>
      <c r="M1306" s="81"/>
    </row>
    <row r="1307" spans="11:13" x14ac:dyDescent="0.35">
      <c r="K1307" s="83"/>
      <c r="L1307" s="83"/>
      <c r="M1307" s="81"/>
    </row>
    <row r="1308" spans="11:13" x14ac:dyDescent="0.35">
      <c r="K1308" s="83"/>
      <c r="L1308" s="83"/>
      <c r="M1308" s="81"/>
    </row>
    <row r="1309" spans="11:13" x14ac:dyDescent="0.35">
      <c r="K1309" s="83"/>
      <c r="L1309" s="83"/>
      <c r="M1309" s="81"/>
    </row>
    <row r="1310" spans="11:13" x14ac:dyDescent="0.35">
      <c r="K1310" s="83"/>
      <c r="L1310" s="83"/>
      <c r="M1310" s="81"/>
    </row>
    <row r="1311" spans="11:13" x14ac:dyDescent="0.35">
      <c r="K1311" s="83"/>
      <c r="L1311" s="83"/>
      <c r="M1311" s="81"/>
    </row>
    <row r="1312" spans="11:13" x14ac:dyDescent="0.35">
      <c r="K1312" s="83"/>
      <c r="L1312" s="83"/>
      <c r="M1312" s="81"/>
    </row>
    <row r="1313" spans="11:13" x14ac:dyDescent="0.35">
      <c r="K1313" s="83"/>
      <c r="L1313" s="83"/>
      <c r="M1313" s="81"/>
    </row>
    <row r="1314" spans="11:13" x14ac:dyDescent="0.35">
      <c r="K1314" s="83"/>
      <c r="L1314" s="83"/>
      <c r="M1314" s="81"/>
    </row>
    <row r="1315" spans="11:13" x14ac:dyDescent="0.35">
      <c r="K1315" s="83"/>
      <c r="L1315" s="83"/>
      <c r="M1315" s="81"/>
    </row>
    <row r="1316" spans="11:13" x14ac:dyDescent="0.35">
      <c r="K1316" s="83"/>
      <c r="L1316" s="83"/>
      <c r="M1316" s="81"/>
    </row>
    <row r="1317" spans="11:13" x14ac:dyDescent="0.35">
      <c r="K1317" s="83"/>
      <c r="L1317" s="83"/>
      <c r="M1317" s="81"/>
    </row>
    <row r="1318" spans="11:13" x14ac:dyDescent="0.35">
      <c r="K1318" s="83"/>
      <c r="L1318" s="83"/>
      <c r="M1318" s="81"/>
    </row>
    <row r="1319" spans="11:13" x14ac:dyDescent="0.35">
      <c r="K1319" s="83"/>
      <c r="L1319" s="83"/>
      <c r="M1319" s="81"/>
    </row>
    <row r="1320" spans="11:13" x14ac:dyDescent="0.35">
      <c r="K1320" s="83"/>
      <c r="L1320" s="83"/>
      <c r="M1320" s="81"/>
    </row>
    <row r="1321" spans="11:13" x14ac:dyDescent="0.35">
      <c r="K1321" s="83"/>
      <c r="L1321" s="83"/>
      <c r="M1321" s="81"/>
    </row>
    <row r="1322" spans="11:13" x14ac:dyDescent="0.35">
      <c r="K1322" s="83"/>
      <c r="L1322" s="83"/>
      <c r="M1322" s="81"/>
    </row>
    <row r="1323" spans="11:13" x14ac:dyDescent="0.35">
      <c r="K1323" s="83"/>
      <c r="L1323" s="83"/>
      <c r="M1323" s="81"/>
    </row>
    <row r="1324" spans="11:13" x14ac:dyDescent="0.35">
      <c r="K1324" s="83"/>
      <c r="L1324" s="83"/>
      <c r="M1324" s="81"/>
    </row>
    <row r="1325" spans="11:13" x14ac:dyDescent="0.35">
      <c r="K1325" s="83"/>
      <c r="L1325" s="83"/>
      <c r="M1325" s="81"/>
    </row>
    <row r="1326" spans="11:13" x14ac:dyDescent="0.35">
      <c r="K1326" s="83"/>
      <c r="L1326" s="83"/>
      <c r="M1326" s="81"/>
    </row>
    <row r="1327" spans="11:13" x14ac:dyDescent="0.35">
      <c r="K1327" s="83"/>
      <c r="L1327" s="83"/>
      <c r="M1327" s="81"/>
    </row>
    <row r="1328" spans="11:13" x14ac:dyDescent="0.35">
      <c r="K1328" s="83"/>
      <c r="L1328" s="83"/>
      <c r="M1328" s="81"/>
    </row>
    <row r="1329" spans="11:13" x14ac:dyDescent="0.35">
      <c r="K1329" s="83"/>
      <c r="L1329" s="83"/>
      <c r="M1329" s="81"/>
    </row>
    <row r="1330" spans="11:13" x14ac:dyDescent="0.35">
      <c r="K1330" s="83"/>
      <c r="L1330" s="83"/>
      <c r="M1330" s="81"/>
    </row>
    <row r="1331" spans="11:13" x14ac:dyDescent="0.35">
      <c r="K1331" s="83"/>
      <c r="L1331" s="83"/>
      <c r="M1331" s="81"/>
    </row>
    <row r="1332" spans="11:13" x14ac:dyDescent="0.35">
      <c r="K1332" s="83"/>
      <c r="L1332" s="83"/>
      <c r="M1332" s="81"/>
    </row>
    <row r="1333" spans="11:13" x14ac:dyDescent="0.35">
      <c r="K1333" s="83"/>
      <c r="L1333" s="83"/>
      <c r="M1333" s="81"/>
    </row>
    <row r="1334" spans="11:13" x14ac:dyDescent="0.35">
      <c r="K1334" s="83"/>
      <c r="L1334" s="83"/>
      <c r="M1334" s="81"/>
    </row>
    <row r="1335" spans="11:13" x14ac:dyDescent="0.35">
      <c r="K1335" s="83"/>
      <c r="L1335" s="83"/>
      <c r="M1335" s="81"/>
    </row>
    <row r="1336" spans="11:13" x14ac:dyDescent="0.35">
      <c r="K1336" s="83"/>
      <c r="L1336" s="83"/>
      <c r="M1336" s="81"/>
    </row>
    <row r="1337" spans="11:13" x14ac:dyDescent="0.35">
      <c r="K1337" s="83"/>
      <c r="L1337" s="83"/>
      <c r="M1337" s="81"/>
    </row>
    <row r="1338" spans="11:13" x14ac:dyDescent="0.35">
      <c r="K1338" s="83"/>
      <c r="L1338" s="83"/>
      <c r="M1338" s="81"/>
    </row>
    <row r="1339" spans="11:13" x14ac:dyDescent="0.35">
      <c r="K1339" s="83"/>
      <c r="L1339" s="83"/>
      <c r="M1339" s="81"/>
    </row>
    <row r="1340" spans="11:13" x14ac:dyDescent="0.35">
      <c r="K1340" s="83"/>
      <c r="L1340" s="83"/>
      <c r="M1340" s="81"/>
    </row>
    <row r="1341" spans="11:13" x14ac:dyDescent="0.35">
      <c r="K1341" s="83"/>
      <c r="L1341" s="83"/>
      <c r="M1341" s="81"/>
    </row>
    <row r="1342" spans="11:13" x14ac:dyDescent="0.35">
      <c r="K1342" s="83"/>
      <c r="L1342" s="83"/>
      <c r="M1342" s="81"/>
    </row>
    <row r="1343" spans="11:13" x14ac:dyDescent="0.35">
      <c r="K1343" s="83"/>
      <c r="L1343" s="83"/>
      <c r="M1343" s="81"/>
    </row>
    <row r="1344" spans="11:13" x14ac:dyDescent="0.35">
      <c r="K1344" s="83"/>
      <c r="L1344" s="83"/>
      <c r="M1344" s="81"/>
    </row>
    <row r="1345" spans="11:13" x14ac:dyDescent="0.35">
      <c r="K1345" s="83"/>
      <c r="L1345" s="83"/>
      <c r="M1345" s="81"/>
    </row>
    <row r="1346" spans="11:13" x14ac:dyDescent="0.35">
      <c r="K1346" s="83"/>
      <c r="L1346" s="83"/>
      <c r="M1346" s="81"/>
    </row>
    <row r="1347" spans="11:13" x14ac:dyDescent="0.35">
      <c r="K1347" s="83"/>
      <c r="L1347" s="83"/>
      <c r="M1347" s="81"/>
    </row>
    <row r="1348" spans="11:13" x14ac:dyDescent="0.35">
      <c r="K1348" s="83"/>
      <c r="L1348" s="83"/>
      <c r="M1348" s="81"/>
    </row>
    <row r="1349" spans="11:13" x14ac:dyDescent="0.35">
      <c r="K1349" s="83"/>
      <c r="L1349" s="83"/>
      <c r="M1349" s="81"/>
    </row>
    <row r="1350" spans="11:13" x14ac:dyDescent="0.35">
      <c r="K1350" s="83"/>
      <c r="L1350" s="83"/>
      <c r="M1350" s="81"/>
    </row>
    <row r="1351" spans="11:13" x14ac:dyDescent="0.35">
      <c r="K1351" s="83"/>
      <c r="L1351" s="83"/>
      <c r="M1351" s="81"/>
    </row>
    <row r="1352" spans="11:13" x14ac:dyDescent="0.35">
      <c r="K1352" s="83"/>
      <c r="L1352" s="83"/>
      <c r="M1352" s="81"/>
    </row>
    <row r="1353" spans="11:13" x14ac:dyDescent="0.35">
      <c r="K1353" s="83"/>
      <c r="L1353" s="83"/>
      <c r="M1353" s="81"/>
    </row>
    <row r="1354" spans="11:13" x14ac:dyDescent="0.35">
      <c r="K1354" s="83"/>
      <c r="L1354" s="83"/>
      <c r="M1354" s="81"/>
    </row>
    <row r="1355" spans="11:13" x14ac:dyDescent="0.35">
      <c r="K1355" s="83"/>
      <c r="L1355" s="83"/>
      <c r="M1355" s="81"/>
    </row>
    <row r="1356" spans="11:13" x14ac:dyDescent="0.35">
      <c r="K1356" s="83"/>
      <c r="L1356" s="83"/>
      <c r="M1356" s="81"/>
    </row>
    <row r="1357" spans="11:13" x14ac:dyDescent="0.35">
      <c r="K1357" s="83"/>
      <c r="L1357" s="83"/>
      <c r="M1357" s="81"/>
    </row>
    <row r="1358" spans="11:13" x14ac:dyDescent="0.35">
      <c r="K1358" s="83"/>
      <c r="L1358" s="83"/>
      <c r="M1358" s="81"/>
    </row>
    <row r="1359" spans="11:13" x14ac:dyDescent="0.35">
      <c r="K1359" s="83"/>
      <c r="L1359" s="83"/>
      <c r="M1359" s="81"/>
    </row>
    <row r="1360" spans="11:13" x14ac:dyDescent="0.35">
      <c r="K1360" s="83"/>
      <c r="L1360" s="83"/>
      <c r="M1360" s="81"/>
    </row>
    <row r="1361" spans="11:13" x14ac:dyDescent="0.35">
      <c r="K1361" s="83"/>
      <c r="L1361" s="83"/>
      <c r="M1361" s="81"/>
    </row>
    <row r="1362" spans="11:13" x14ac:dyDescent="0.35">
      <c r="K1362" s="83"/>
      <c r="L1362" s="83"/>
      <c r="M1362" s="81"/>
    </row>
    <row r="1363" spans="11:13" x14ac:dyDescent="0.35">
      <c r="K1363" s="83"/>
      <c r="L1363" s="83"/>
      <c r="M1363" s="81"/>
    </row>
    <row r="1364" spans="11:13" x14ac:dyDescent="0.35">
      <c r="K1364" s="83"/>
      <c r="L1364" s="83"/>
      <c r="M1364" s="81"/>
    </row>
    <row r="1365" spans="11:13" x14ac:dyDescent="0.35">
      <c r="K1365" s="83"/>
      <c r="L1365" s="83"/>
      <c r="M1365" s="81"/>
    </row>
    <row r="1366" spans="11:13" x14ac:dyDescent="0.35">
      <c r="K1366" s="83"/>
      <c r="L1366" s="83"/>
      <c r="M1366" s="81"/>
    </row>
    <row r="1367" spans="11:13" x14ac:dyDescent="0.35">
      <c r="K1367" s="83"/>
      <c r="L1367" s="83"/>
      <c r="M1367" s="81"/>
    </row>
    <row r="1368" spans="11:13" x14ac:dyDescent="0.35">
      <c r="K1368" s="83"/>
      <c r="L1368" s="83"/>
      <c r="M1368" s="81"/>
    </row>
    <row r="1369" spans="11:13" x14ac:dyDescent="0.35">
      <c r="K1369" s="83"/>
      <c r="L1369" s="83"/>
      <c r="M1369" s="81"/>
    </row>
    <row r="1370" spans="11:13" x14ac:dyDescent="0.35">
      <c r="K1370" s="83"/>
      <c r="L1370" s="83"/>
      <c r="M1370" s="81"/>
    </row>
    <row r="1371" spans="11:13" x14ac:dyDescent="0.35">
      <c r="K1371" s="83"/>
      <c r="L1371" s="83"/>
      <c r="M1371" s="81"/>
    </row>
    <row r="1372" spans="11:13" x14ac:dyDescent="0.35">
      <c r="K1372" s="83"/>
      <c r="L1372" s="83"/>
      <c r="M1372" s="81"/>
    </row>
    <row r="1373" spans="11:13" x14ac:dyDescent="0.35">
      <c r="K1373" s="83"/>
      <c r="L1373" s="83"/>
      <c r="M1373" s="81"/>
    </row>
    <row r="1374" spans="11:13" x14ac:dyDescent="0.35">
      <c r="K1374" s="83"/>
      <c r="L1374" s="83"/>
      <c r="M1374" s="81"/>
    </row>
    <row r="1375" spans="11:13" x14ac:dyDescent="0.35">
      <c r="K1375" s="83"/>
      <c r="L1375" s="83"/>
      <c r="M1375" s="81"/>
    </row>
    <row r="1376" spans="11:13" x14ac:dyDescent="0.35">
      <c r="K1376" s="83"/>
      <c r="L1376" s="83"/>
      <c r="M1376" s="81"/>
    </row>
    <row r="1377" spans="11:13" x14ac:dyDescent="0.35">
      <c r="K1377" s="83"/>
      <c r="L1377" s="83"/>
      <c r="M1377" s="81"/>
    </row>
    <row r="1378" spans="11:13" x14ac:dyDescent="0.35">
      <c r="K1378" s="83"/>
      <c r="L1378" s="83"/>
      <c r="M1378" s="81"/>
    </row>
    <row r="1379" spans="11:13" x14ac:dyDescent="0.35">
      <c r="K1379" s="83"/>
      <c r="L1379" s="83"/>
      <c r="M1379" s="81"/>
    </row>
    <row r="1380" spans="11:13" x14ac:dyDescent="0.35">
      <c r="K1380" s="83"/>
      <c r="L1380" s="83"/>
      <c r="M1380" s="81"/>
    </row>
    <row r="1381" spans="11:13" x14ac:dyDescent="0.35">
      <c r="K1381" s="83"/>
      <c r="L1381" s="83"/>
      <c r="M1381" s="81"/>
    </row>
    <row r="1382" spans="11:13" x14ac:dyDescent="0.35">
      <c r="K1382" s="83"/>
      <c r="L1382" s="83"/>
      <c r="M1382" s="81"/>
    </row>
    <row r="1383" spans="11:13" x14ac:dyDescent="0.35">
      <c r="K1383" s="83"/>
      <c r="L1383" s="83"/>
      <c r="M1383" s="81"/>
    </row>
    <row r="1384" spans="11:13" x14ac:dyDescent="0.35">
      <c r="K1384" s="83"/>
      <c r="L1384" s="83"/>
      <c r="M1384" s="81"/>
    </row>
    <row r="1385" spans="11:13" x14ac:dyDescent="0.35">
      <c r="K1385" s="83"/>
      <c r="L1385" s="83"/>
      <c r="M1385" s="81"/>
    </row>
    <row r="1386" spans="11:13" x14ac:dyDescent="0.35">
      <c r="K1386" s="83"/>
      <c r="L1386" s="83"/>
      <c r="M1386" s="81"/>
    </row>
    <row r="1387" spans="11:13" x14ac:dyDescent="0.35">
      <c r="K1387" s="83"/>
      <c r="L1387" s="83"/>
      <c r="M1387" s="81"/>
    </row>
    <row r="1388" spans="11:13" x14ac:dyDescent="0.35">
      <c r="K1388" s="83"/>
      <c r="L1388" s="83"/>
      <c r="M1388" s="81"/>
    </row>
    <row r="1389" spans="11:13" x14ac:dyDescent="0.35">
      <c r="K1389" s="83"/>
      <c r="L1389" s="83"/>
      <c r="M1389" s="81"/>
    </row>
    <row r="1390" spans="11:13" x14ac:dyDescent="0.35">
      <c r="K1390" s="83"/>
      <c r="L1390" s="83"/>
      <c r="M1390" s="81"/>
    </row>
    <row r="1391" spans="11:13" x14ac:dyDescent="0.35">
      <c r="K1391" s="83"/>
      <c r="L1391" s="83"/>
      <c r="M1391" s="81"/>
    </row>
    <row r="1392" spans="11:13" x14ac:dyDescent="0.35">
      <c r="K1392" s="83"/>
      <c r="L1392" s="83"/>
      <c r="M1392" s="81"/>
    </row>
    <row r="1393" spans="11:13" x14ac:dyDescent="0.35">
      <c r="K1393" s="83"/>
      <c r="L1393" s="83"/>
      <c r="M1393" s="81"/>
    </row>
    <row r="1394" spans="11:13" x14ac:dyDescent="0.35">
      <c r="K1394" s="83"/>
      <c r="L1394" s="83"/>
      <c r="M1394" s="81"/>
    </row>
    <row r="1395" spans="11:13" x14ac:dyDescent="0.35">
      <c r="K1395" s="83"/>
      <c r="L1395" s="83"/>
      <c r="M1395" s="81"/>
    </row>
    <row r="1396" spans="11:13" x14ac:dyDescent="0.35">
      <c r="K1396" s="83"/>
      <c r="L1396" s="83"/>
      <c r="M1396" s="81"/>
    </row>
    <row r="1397" spans="11:13" x14ac:dyDescent="0.35">
      <c r="K1397" s="83"/>
      <c r="L1397" s="83"/>
      <c r="M1397" s="81"/>
    </row>
    <row r="1398" spans="11:13" x14ac:dyDescent="0.35">
      <c r="K1398" s="83"/>
      <c r="L1398" s="83"/>
      <c r="M1398" s="81"/>
    </row>
    <row r="1399" spans="11:13" x14ac:dyDescent="0.35">
      <c r="K1399" s="83"/>
      <c r="L1399" s="83"/>
      <c r="M1399" s="81"/>
    </row>
    <row r="1400" spans="11:13" x14ac:dyDescent="0.35">
      <c r="K1400" s="83"/>
      <c r="L1400" s="83"/>
      <c r="M1400" s="81"/>
    </row>
    <row r="1401" spans="11:13" x14ac:dyDescent="0.35">
      <c r="K1401" s="83"/>
      <c r="L1401" s="83"/>
      <c r="M1401" s="81"/>
    </row>
    <row r="1402" spans="11:13" x14ac:dyDescent="0.35">
      <c r="K1402" s="83"/>
      <c r="L1402" s="83"/>
      <c r="M1402" s="81"/>
    </row>
    <row r="1403" spans="11:13" x14ac:dyDescent="0.35">
      <c r="K1403" s="83"/>
      <c r="L1403" s="83"/>
      <c r="M1403" s="81"/>
    </row>
    <row r="1404" spans="11:13" x14ac:dyDescent="0.35">
      <c r="K1404" s="83"/>
      <c r="L1404" s="83"/>
      <c r="M1404" s="81"/>
    </row>
    <row r="1405" spans="11:13" x14ac:dyDescent="0.35">
      <c r="K1405" s="83"/>
      <c r="L1405" s="83"/>
      <c r="M1405" s="81"/>
    </row>
    <row r="1406" spans="11:13" x14ac:dyDescent="0.35">
      <c r="K1406" s="83"/>
      <c r="L1406" s="83"/>
      <c r="M1406" s="81"/>
    </row>
    <row r="1407" spans="11:13" x14ac:dyDescent="0.35">
      <c r="K1407" s="83"/>
      <c r="L1407" s="83"/>
      <c r="M1407" s="81"/>
    </row>
    <row r="1408" spans="11:13" x14ac:dyDescent="0.35">
      <c r="K1408" s="83"/>
      <c r="L1408" s="83"/>
      <c r="M1408" s="81"/>
    </row>
    <row r="1409" spans="11:13" x14ac:dyDescent="0.35">
      <c r="K1409" s="83"/>
      <c r="L1409" s="83"/>
      <c r="M1409" s="81"/>
    </row>
    <row r="1410" spans="11:13" x14ac:dyDescent="0.35">
      <c r="K1410" s="83"/>
      <c r="L1410" s="83"/>
      <c r="M1410" s="81"/>
    </row>
    <row r="1411" spans="11:13" x14ac:dyDescent="0.35">
      <c r="K1411" s="83"/>
      <c r="L1411" s="83"/>
      <c r="M1411" s="81"/>
    </row>
    <row r="1412" spans="11:13" x14ac:dyDescent="0.35">
      <c r="K1412" s="83"/>
      <c r="L1412" s="83"/>
      <c r="M1412" s="81"/>
    </row>
    <row r="1413" spans="11:13" x14ac:dyDescent="0.35">
      <c r="K1413" s="83"/>
      <c r="L1413" s="83"/>
      <c r="M1413" s="81"/>
    </row>
    <row r="1414" spans="11:13" x14ac:dyDescent="0.35">
      <c r="K1414" s="83"/>
      <c r="L1414" s="83"/>
      <c r="M1414" s="81"/>
    </row>
    <row r="1415" spans="11:13" x14ac:dyDescent="0.35">
      <c r="K1415" s="83"/>
      <c r="L1415" s="83"/>
      <c r="M1415" s="81"/>
    </row>
    <row r="1416" spans="11:13" x14ac:dyDescent="0.35">
      <c r="K1416" s="83"/>
      <c r="L1416" s="83"/>
      <c r="M1416" s="81"/>
    </row>
    <row r="1417" spans="11:13" x14ac:dyDescent="0.35">
      <c r="K1417" s="83"/>
      <c r="L1417" s="83"/>
      <c r="M1417" s="81"/>
    </row>
    <row r="1418" spans="11:13" x14ac:dyDescent="0.35">
      <c r="K1418" s="83"/>
      <c r="L1418" s="83"/>
      <c r="M1418" s="81"/>
    </row>
    <row r="1419" spans="11:13" x14ac:dyDescent="0.35">
      <c r="K1419" s="83"/>
      <c r="L1419" s="83"/>
      <c r="M1419" s="81"/>
    </row>
    <row r="1420" spans="11:13" x14ac:dyDescent="0.35">
      <c r="K1420" s="83"/>
      <c r="L1420" s="83"/>
      <c r="M1420" s="81"/>
    </row>
    <row r="1421" spans="11:13" x14ac:dyDescent="0.35">
      <c r="K1421" s="83"/>
      <c r="L1421" s="83"/>
      <c r="M1421" s="81"/>
    </row>
    <row r="1422" spans="11:13" x14ac:dyDescent="0.35">
      <c r="K1422" s="83"/>
      <c r="L1422" s="83"/>
      <c r="M1422" s="81"/>
    </row>
    <row r="1423" spans="11:13" x14ac:dyDescent="0.35">
      <c r="K1423" s="83"/>
      <c r="L1423" s="83"/>
      <c r="M1423" s="81"/>
    </row>
    <row r="1424" spans="11:13" x14ac:dyDescent="0.35">
      <c r="K1424" s="83"/>
      <c r="L1424" s="83"/>
      <c r="M1424" s="81"/>
    </row>
    <row r="1425" spans="11:13" x14ac:dyDescent="0.35">
      <c r="K1425" s="83"/>
      <c r="L1425" s="83"/>
      <c r="M1425" s="81"/>
    </row>
    <row r="1426" spans="11:13" x14ac:dyDescent="0.35">
      <c r="K1426" s="83"/>
      <c r="L1426" s="83"/>
      <c r="M1426" s="81"/>
    </row>
    <row r="1427" spans="11:13" x14ac:dyDescent="0.35">
      <c r="K1427" s="83"/>
      <c r="L1427" s="83"/>
      <c r="M1427" s="81"/>
    </row>
    <row r="1428" spans="11:13" x14ac:dyDescent="0.35">
      <c r="K1428" s="83"/>
      <c r="L1428" s="83"/>
      <c r="M1428" s="81"/>
    </row>
    <row r="1429" spans="11:13" x14ac:dyDescent="0.35">
      <c r="K1429" s="83"/>
      <c r="L1429" s="83"/>
      <c r="M1429" s="81"/>
    </row>
    <row r="1430" spans="11:13" x14ac:dyDescent="0.35">
      <c r="K1430" s="83"/>
      <c r="L1430" s="83"/>
      <c r="M1430" s="81"/>
    </row>
    <row r="1431" spans="11:13" x14ac:dyDescent="0.35">
      <c r="K1431" s="83"/>
      <c r="L1431" s="83"/>
      <c r="M1431" s="81"/>
    </row>
    <row r="1432" spans="11:13" x14ac:dyDescent="0.35">
      <c r="K1432" s="83"/>
      <c r="L1432" s="83"/>
      <c r="M1432" s="81"/>
    </row>
    <row r="1433" spans="11:13" x14ac:dyDescent="0.35">
      <c r="K1433" s="83"/>
      <c r="L1433" s="83"/>
      <c r="M1433" s="81"/>
    </row>
    <row r="1434" spans="11:13" x14ac:dyDescent="0.35">
      <c r="K1434" s="83"/>
      <c r="L1434" s="83"/>
      <c r="M1434" s="81"/>
    </row>
    <row r="1435" spans="11:13" x14ac:dyDescent="0.35">
      <c r="K1435" s="83"/>
      <c r="L1435" s="83"/>
      <c r="M1435" s="81"/>
    </row>
    <row r="1436" spans="11:13" x14ac:dyDescent="0.35">
      <c r="K1436" s="83"/>
      <c r="L1436" s="83"/>
      <c r="M1436" s="81"/>
    </row>
    <row r="1437" spans="11:13" x14ac:dyDescent="0.35">
      <c r="K1437" s="83"/>
      <c r="L1437" s="83"/>
      <c r="M1437" s="81"/>
    </row>
    <row r="1438" spans="11:13" x14ac:dyDescent="0.35">
      <c r="K1438" s="83"/>
      <c r="L1438" s="83"/>
      <c r="M1438" s="81"/>
    </row>
    <row r="1439" spans="11:13" x14ac:dyDescent="0.35">
      <c r="K1439" s="83"/>
      <c r="L1439" s="83"/>
      <c r="M1439" s="81"/>
    </row>
    <row r="1440" spans="11:13" x14ac:dyDescent="0.35">
      <c r="K1440" s="83"/>
      <c r="L1440" s="83"/>
      <c r="M1440" s="81"/>
    </row>
    <row r="1441" spans="11:13" x14ac:dyDescent="0.35">
      <c r="K1441" s="83"/>
      <c r="L1441" s="83"/>
      <c r="M1441" s="81"/>
    </row>
    <row r="1442" spans="11:13" x14ac:dyDescent="0.35">
      <c r="K1442" s="83"/>
      <c r="L1442" s="83"/>
      <c r="M1442" s="81"/>
    </row>
    <row r="1443" spans="11:13" x14ac:dyDescent="0.35">
      <c r="K1443" s="83"/>
      <c r="L1443" s="83"/>
      <c r="M1443" s="81"/>
    </row>
    <row r="1444" spans="11:13" x14ac:dyDescent="0.35">
      <c r="K1444" s="83"/>
      <c r="L1444" s="83"/>
      <c r="M1444" s="81"/>
    </row>
    <row r="1445" spans="11:13" x14ac:dyDescent="0.35">
      <c r="K1445" s="83"/>
      <c r="L1445" s="83"/>
      <c r="M1445" s="81"/>
    </row>
    <row r="1446" spans="11:13" x14ac:dyDescent="0.35">
      <c r="K1446" s="83"/>
      <c r="L1446" s="83"/>
      <c r="M1446" s="81"/>
    </row>
    <row r="1447" spans="11:13" x14ac:dyDescent="0.35">
      <c r="K1447" s="83"/>
      <c r="L1447" s="83"/>
      <c r="M1447" s="81"/>
    </row>
    <row r="1448" spans="11:13" x14ac:dyDescent="0.35">
      <c r="K1448" s="83"/>
      <c r="L1448" s="83"/>
      <c r="M1448" s="81"/>
    </row>
    <row r="1449" spans="11:13" x14ac:dyDescent="0.35">
      <c r="K1449" s="83"/>
      <c r="L1449" s="83"/>
      <c r="M1449" s="81"/>
    </row>
    <row r="1450" spans="11:13" x14ac:dyDescent="0.35">
      <c r="K1450" s="83"/>
      <c r="L1450" s="83"/>
      <c r="M1450" s="81"/>
    </row>
    <row r="1451" spans="11:13" x14ac:dyDescent="0.35">
      <c r="K1451" s="83"/>
      <c r="L1451" s="83"/>
      <c r="M1451" s="81"/>
    </row>
    <row r="1452" spans="11:13" x14ac:dyDescent="0.35">
      <c r="K1452" s="83"/>
      <c r="L1452" s="83"/>
      <c r="M1452" s="81"/>
    </row>
    <row r="1453" spans="11:13" x14ac:dyDescent="0.35">
      <c r="K1453" s="83"/>
      <c r="L1453" s="83"/>
      <c r="M1453" s="81"/>
    </row>
    <row r="1454" spans="11:13" x14ac:dyDescent="0.35">
      <c r="K1454" s="83"/>
      <c r="L1454" s="83"/>
      <c r="M1454" s="81"/>
    </row>
    <row r="1455" spans="11:13" x14ac:dyDescent="0.35">
      <c r="K1455" s="83"/>
      <c r="L1455" s="83"/>
      <c r="M1455" s="81"/>
    </row>
    <row r="1456" spans="11:13" x14ac:dyDescent="0.35">
      <c r="K1456" s="83"/>
      <c r="L1456" s="83"/>
      <c r="M1456" s="81"/>
    </row>
    <row r="1457" spans="11:13" x14ac:dyDescent="0.35">
      <c r="K1457" s="83"/>
      <c r="L1457" s="83"/>
      <c r="M1457" s="81"/>
    </row>
    <row r="1458" spans="11:13" x14ac:dyDescent="0.35">
      <c r="K1458" s="83"/>
      <c r="L1458" s="83"/>
      <c r="M1458" s="81"/>
    </row>
    <row r="1459" spans="11:13" x14ac:dyDescent="0.35">
      <c r="K1459" s="83"/>
      <c r="L1459" s="83"/>
      <c r="M1459" s="81"/>
    </row>
    <row r="1460" spans="11:13" x14ac:dyDescent="0.35">
      <c r="K1460" s="83"/>
      <c r="L1460" s="83"/>
      <c r="M1460" s="81"/>
    </row>
    <row r="1461" spans="11:13" x14ac:dyDescent="0.35">
      <c r="K1461" s="83"/>
      <c r="L1461" s="83"/>
      <c r="M1461" s="81"/>
    </row>
    <row r="1462" spans="11:13" x14ac:dyDescent="0.35">
      <c r="K1462" s="83"/>
      <c r="L1462" s="83"/>
      <c r="M1462" s="81"/>
    </row>
    <row r="1463" spans="11:13" x14ac:dyDescent="0.35">
      <c r="K1463" s="83"/>
      <c r="L1463" s="83"/>
      <c r="M1463" s="81"/>
    </row>
    <row r="1464" spans="11:13" x14ac:dyDescent="0.35">
      <c r="K1464" s="83"/>
      <c r="L1464" s="83"/>
      <c r="M1464" s="81"/>
    </row>
    <row r="1465" spans="11:13" x14ac:dyDescent="0.35">
      <c r="K1465" s="83"/>
      <c r="L1465" s="83"/>
      <c r="M1465" s="81"/>
    </row>
    <row r="1466" spans="11:13" x14ac:dyDescent="0.35">
      <c r="K1466" s="83"/>
      <c r="L1466" s="83"/>
      <c r="M1466" s="81"/>
    </row>
    <row r="1467" spans="11:13" x14ac:dyDescent="0.35">
      <c r="K1467" s="83"/>
      <c r="L1467" s="83"/>
      <c r="M1467" s="81"/>
    </row>
    <row r="1468" spans="11:13" x14ac:dyDescent="0.35">
      <c r="K1468" s="83"/>
      <c r="L1468" s="83"/>
      <c r="M1468" s="81"/>
    </row>
    <row r="1469" spans="11:13" x14ac:dyDescent="0.35">
      <c r="K1469" s="83"/>
      <c r="L1469" s="83"/>
      <c r="M1469" s="81"/>
    </row>
    <row r="1470" spans="11:13" x14ac:dyDescent="0.35">
      <c r="K1470" s="83"/>
      <c r="L1470" s="83"/>
      <c r="M1470" s="81"/>
    </row>
    <row r="1471" spans="11:13" x14ac:dyDescent="0.35">
      <c r="K1471" s="83"/>
      <c r="L1471" s="83"/>
      <c r="M1471" s="81"/>
    </row>
    <row r="1472" spans="11:13" x14ac:dyDescent="0.35">
      <c r="K1472" s="83"/>
      <c r="L1472" s="83"/>
      <c r="M1472" s="81"/>
    </row>
    <row r="1473" spans="11:13" x14ac:dyDescent="0.35">
      <c r="K1473" s="83"/>
      <c r="L1473" s="83"/>
      <c r="M1473" s="81"/>
    </row>
    <row r="1474" spans="11:13" x14ac:dyDescent="0.35">
      <c r="K1474" s="83"/>
      <c r="L1474" s="83"/>
      <c r="M1474" s="81"/>
    </row>
    <row r="1475" spans="11:13" x14ac:dyDescent="0.35">
      <c r="K1475" s="83"/>
      <c r="L1475" s="83"/>
      <c r="M1475" s="81"/>
    </row>
    <row r="1476" spans="11:13" x14ac:dyDescent="0.35">
      <c r="K1476" s="83"/>
      <c r="L1476" s="83"/>
      <c r="M1476" s="81"/>
    </row>
    <row r="1477" spans="11:13" x14ac:dyDescent="0.35">
      <c r="K1477" s="83"/>
      <c r="L1477" s="83"/>
      <c r="M1477" s="81"/>
    </row>
    <row r="1478" spans="11:13" x14ac:dyDescent="0.35">
      <c r="K1478" s="83"/>
      <c r="L1478" s="83"/>
      <c r="M1478" s="81"/>
    </row>
    <row r="1479" spans="11:13" x14ac:dyDescent="0.35">
      <c r="K1479" s="83"/>
      <c r="L1479" s="83"/>
      <c r="M1479" s="81"/>
    </row>
    <row r="1480" spans="11:13" x14ac:dyDescent="0.35">
      <c r="K1480" s="83"/>
      <c r="L1480" s="83"/>
      <c r="M1480" s="81"/>
    </row>
    <row r="1481" spans="11:13" x14ac:dyDescent="0.35">
      <c r="K1481" s="83"/>
      <c r="L1481" s="83"/>
      <c r="M1481" s="81"/>
    </row>
    <row r="1482" spans="11:13" x14ac:dyDescent="0.35">
      <c r="K1482" s="83"/>
      <c r="L1482" s="83"/>
      <c r="M1482" s="81"/>
    </row>
    <row r="1483" spans="11:13" x14ac:dyDescent="0.35">
      <c r="K1483" s="83"/>
      <c r="L1483" s="83"/>
      <c r="M1483" s="81"/>
    </row>
    <row r="1484" spans="11:13" x14ac:dyDescent="0.35">
      <c r="K1484" s="83"/>
      <c r="L1484" s="83"/>
      <c r="M1484" s="81"/>
    </row>
    <row r="1485" spans="11:13" x14ac:dyDescent="0.35">
      <c r="K1485" s="83"/>
      <c r="L1485" s="83"/>
      <c r="M1485" s="81"/>
    </row>
    <row r="1486" spans="11:13" x14ac:dyDescent="0.35">
      <c r="K1486" s="83"/>
      <c r="L1486" s="83"/>
      <c r="M1486" s="81"/>
    </row>
    <row r="1487" spans="11:13" x14ac:dyDescent="0.35">
      <c r="K1487" s="83"/>
      <c r="L1487" s="83"/>
      <c r="M1487" s="81"/>
    </row>
    <row r="1488" spans="11:13" x14ac:dyDescent="0.35">
      <c r="K1488" s="83"/>
      <c r="L1488" s="83"/>
      <c r="M1488" s="81"/>
    </row>
    <row r="1489" spans="11:13" x14ac:dyDescent="0.35">
      <c r="K1489" s="83"/>
      <c r="L1489" s="83"/>
      <c r="M1489" s="81"/>
    </row>
    <row r="1490" spans="11:13" x14ac:dyDescent="0.35">
      <c r="K1490" s="83"/>
      <c r="L1490" s="83"/>
      <c r="M1490" s="81"/>
    </row>
    <row r="1491" spans="11:13" x14ac:dyDescent="0.35">
      <c r="K1491" s="83"/>
      <c r="L1491" s="83"/>
      <c r="M1491" s="81"/>
    </row>
    <row r="1492" spans="11:13" x14ac:dyDescent="0.35">
      <c r="K1492" s="83"/>
      <c r="L1492" s="83"/>
      <c r="M1492" s="81"/>
    </row>
    <row r="1493" spans="11:13" x14ac:dyDescent="0.35">
      <c r="K1493" s="83"/>
      <c r="L1493" s="83"/>
      <c r="M1493" s="81"/>
    </row>
    <row r="1494" spans="11:13" x14ac:dyDescent="0.35">
      <c r="K1494" s="83"/>
      <c r="L1494" s="83"/>
      <c r="M1494" s="81"/>
    </row>
    <row r="1495" spans="11:13" x14ac:dyDescent="0.35">
      <c r="K1495" s="83"/>
      <c r="L1495" s="83"/>
      <c r="M1495" s="81"/>
    </row>
    <row r="1496" spans="11:13" x14ac:dyDescent="0.35">
      <c r="K1496" s="83"/>
      <c r="L1496" s="83"/>
      <c r="M1496" s="81"/>
    </row>
    <row r="1497" spans="11:13" x14ac:dyDescent="0.35">
      <c r="K1497" s="83"/>
      <c r="L1497" s="83"/>
      <c r="M1497" s="81"/>
    </row>
    <row r="1498" spans="11:13" x14ac:dyDescent="0.35">
      <c r="K1498" s="83"/>
      <c r="L1498" s="83"/>
      <c r="M1498" s="81"/>
    </row>
    <row r="1499" spans="11:13" x14ac:dyDescent="0.35">
      <c r="K1499" s="83"/>
      <c r="L1499" s="83"/>
      <c r="M1499" s="81"/>
    </row>
    <row r="1500" spans="11:13" x14ac:dyDescent="0.35">
      <c r="K1500" s="83"/>
      <c r="L1500" s="83"/>
      <c r="M1500" s="81"/>
    </row>
    <row r="1501" spans="11:13" x14ac:dyDescent="0.35">
      <c r="K1501" s="83"/>
      <c r="L1501" s="83"/>
      <c r="M1501" s="81"/>
    </row>
    <row r="1502" spans="11:13" x14ac:dyDescent="0.35">
      <c r="K1502" s="83"/>
      <c r="L1502" s="83"/>
      <c r="M1502" s="81"/>
    </row>
    <row r="1503" spans="11:13" x14ac:dyDescent="0.35">
      <c r="K1503" s="83"/>
      <c r="L1503" s="83"/>
      <c r="M1503" s="81"/>
    </row>
    <row r="1504" spans="11:13" x14ac:dyDescent="0.35">
      <c r="K1504" s="83"/>
      <c r="L1504" s="83"/>
      <c r="M1504" s="81"/>
    </row>
    <row r="1505" spans="11:13" x14ac:dyDescent="0.35">
      <c r="K1505" s="83"/>
      <c r="L1505" s="83"/>
      <c r="M1505" s="81"/>
    </row>
    <row r="1506" spans="11:13" x14ac:dyDescent="0.35">
      <c r="K1506" s="83"/>
      <c r="L1506" s="83"/>
      <c r="M1506" s="81"/>
    </row>
    <row r="1507" spans="11:13" x14ac:dyDescent="0.35">
      <c r="K1507" s="83"/>
      <c r="L1507" s="83"/>
      <c r="M1507" s="81"/>
    </row>
    <row r="1508" spans="11:13" x14ac:dyDescent="0.35">
      <c r="K1508" s="83"/>
      <c r="L1508" s="83"/>
      <c r="M1508" s="81"/>
    </row>
    <row r="1509" spans="11:13" x14ac:dyDescent="0.35">
      <c r="K1509" s="83"/>
      <c r="L1509" s="83"/>
      <c r="M1509" s="81"/>
    </row>
    <row r="1510" spans="11:13" x14ac:dyDescent="0.35">
      <c r="K1510" s="83"/>
      <c r="L1510" s="83"/>
      <c r="M1510" s="81"/>
    </row>
    <row r="1511" spans="11:13" x14ac:dyDescent="0.35">
      <c r="K1511" s="83"/>
      <c r="L1511" s="83"/>
      <c r="M1511" s="81"/>
    </row>
    <row r="1512" spans="11:13" x14ac:dyDescent="0.35">
      <c r="K1512" s="83"/>
      <c r="L1512" s="83"/>
      <c r="M1512" s="81"/>
    </row>
    <row r="1513" spans="11:13" x14ac:dyDescent="0.35">
      <c r="K1513" s="83"/>
      <c r="L1513" s="83"/>
      <c r="M1513" s="81"/>
    </row>
    <row r="1514" spans="11:13" x14ac:dyDescent="0.35">
      <c r="K1514" s="83"/>
      <c r="L1514" s="83"/>
      <c r="M1514" s="81"/>
    </row>
    <row r="1515" spans="11:13" x14ac:dyDescent="0.35">
      <c r="K1515" s="83"/>
      <c r="L1515" s="83"/>
      <c r="M1515" s="81"/>
    </row>
    <row r="1516" spans="11:13" x14ac:dyDescent="0.35">
      <c r="K1516" s="83"/>
      <c r="L1516" s="83"/>
      <c r="M1516" s="81"/>
    </row>
    <row r="1517" spans="11:13" x14ac:dyDescent="0.35">
      <c r="K1517" s="83"/>
      <c r="L1517" s="83"/>
      <c r="M1517" s="81"/>
    </row>
    <row r="1518" spans="11:13" x14ac:dyDescent="0.35">
      <c r="K1518" s="83"/>
      <c r="L1518" s="83"/>
      <c r="M1518" s="81"/>
    </row>
    <row r="1519" spans="11:13" x14ac:dyDescent="0.35">
      <c r="K1519" s="83"/>
      <c r="L1519" s="83"/>
      <c r="M1519" s="81"/>
    </row>
    <row r="1520" spans="11:13" x14ac:dyDescent="0.35">
      <c r="K1520" s="83"/>
      <c r="L1520" s="83"/>
      <c r="M1520" s="81"/>
    </row>
    <row r="1521" spans="11:13" x14ac:dyDescent="0.35">
      <c r="K1521" s="83"/>
      <c r="L1521" s="83"/>
      <c r="M1521" s="81"/>
    </row>
    <row r="1522" spans="11:13" x14ac:dyDescent="0.35">
      <c r="K1522" s="83"/>
      <c r="L1522" s="83"/>
      <c r="M1522" s="81"/>
    </row>
    <row r="1523" spans="11:13" x14ac:dyDescent="0.35">
      <c r="K1523" s="83"/>
      <c r="L1523" s="83"/>
      <c r="M1523" s="81"/>
    </row>
    <row r="1524" spans="11:13" x14ac:dyDescent="0.35">
      <c r="K1524" s="83"/>
      <c r="L1524" s="83"/>
      <c r="M1524" s="81"/>
    </row>
    <row r="1525" spans="11:13" x14ac:dyDescent="0.35">
      <c r="K1525" s="83"/>
      <c r="L1525" s="83"/>
      <c r="M1525" s="81"/>
    </row>
    <row r="1526" spans="11:13" x14ac:dyDescent="0.35">
      <c r="K1526" s="83"/>
      <c r="L1526" s="83"/>
      <c r="M1526" s="81"/>
    </row>
    <row r="1527" spans="11:13" x14ac:dyDescent="0.35">
      <c r="K1527" s="83"/>
      <c r="L1527" s="83"/>
      <c r="M1527" s="81"/>
    </row>
    <row r="1528" spans="11:13" x14ac:dyDescent="0.35">
      <c r="K1528" s="83"/>
      <c r="L1528" s="83"/>
      <c r="M1528" s="81"/>
    </row>
    <row r="1529" spans="11:13" x14ac:dyDescent="0.35">
      <c r="K1529" s="83"/>
      <c r="L1529" s="83"/>
      <c r="M1529" s="81"/>
    </row>
    <row r="1530" spans="11:13" x14ac:dyDescent="0.35">
      <c r="K1530" s="83"/>
      <c r="L1530" s="83"/>
      <c r="M1530" s="81"/>
    </row>
    <row r="1531" spans="11:13" x14ac:dyDescent="0.35">
      <c r="K1531" s="83"/>
      <c r="L1531" s="83"/>
      <c r="M1531" s="81"/>
    </row>
    <row r="1532" spans="11:13" x14ac:dyDescent="0.35">
      <c r="K1532" s="83"/>
      <c r="L1532" s="83"/>
      <c r="M1532" s="81"/>
    </row>
    <row r="1533" spans="11:13" x14ac:dyDescent="0.35">
      <c r="K1533" s="83"/>
      <c r="L1533" s="83"/>
      <c r="M1533" s="81"/>
    </row>
    <row r="1534" spans="11:13" x14ac:dyDescent="0.35">
      <c r="K1534" s="83"/>
      <c r="L1534" s="83"/>
      <c r="M1534" s="81"/>
    </row>
    <row r="1535" spans="11:13" x14ac:dyDescent="0.35">
      <c r="K1535" s="83"/>
      <c r="L1535" s="83"/>
      <c r="M1535" s="81"/>
    </row>
    <row r="1536" spans="11:13" x14ac:dyDescent="0.35">
      <c r="K1536" s="83"/>
      <c r="L1536" s="83"/>
      <c r="M1536" s="81"/>
    </row>
    <row r="1537" spans="11:13" x14ac:dyDescent="0.35">
      <c r="K1537" s="83"/>
      <c r="L1537" s="83"/>
      <c r="M1537" s="81"/>
    </row>
    <row r="1538" spans="11:13" x14ac:dyDescent="0.35">
      <c r="K1538" s="83"/>
      <c r="L1538" s="83"/>
      <c r="M1538" s="81"/>
    </row>
    <row r="1539" spans="11:13" x14ac:dyDescent="0.35">
      <c r="K1539" s="83"/>
      <c r="L1539" s="83"/>
      <c r="M1539" s="81"/>
    </row>
    <row r="1540" spans="11:13" x14ac:dyDescent="0.35">
      <c r="K1540" s="83"/>
      <c r="L1540" s="83"/>
      <c r="M1540" s="81"/>
    </row>
    <row r="1541" spans="11:13" x14ac:dyDescent="0.35">
      <c r="K1541" s="83"/>
      <c r="L1541" s="83"/>
      <c r="M1541" s="81"/>
    </row>
    <row r="1542" spans="11:13" x14ac:dyDescent="0.35">
      <c r="K1542" s="83"/>
      <c r="L1542" s="83"/>
      <c r="M1542" s="81"/>
    </row>
    <row r="1543" spans="11:13" x14ac:dyDescent="0.35">
      <c r="K1543" s="83"/>
      <c r="L1543" s="83"/>
      <c r="M1543" s="81"/>
    </row>
    <row r="1544" spans="11:13" x14ac:dyDescent="0.35">
      <c r="K1544" s="83"/>
      <c r="L1544" s="83"/>
      <c r="M1544" s="81"/>
    </row>
    <row r="1545" spans="11:13" x14ac:dyDescent="0.35">
      <c r="K1545" s="83"/>
      <c r="L1545" s="83"/>
      <c r="M1545" s="81"/>
    </row>
    <row r="1546" spans="11:13" x14ac:dyDescent="0.35">
      <c r="K1546" s="83"/>
      <c r="L1546" s="83"/>
      <c r="M1546" s="81"/>
    </row>
    <row r="1547" spans="11:13" x14ac:dyDescent="0.35">
      <c r="K1547" s="83"/>
      <c r="L1547" s="83"/>
      <c r="M1547" s="81"/>
    </row>
    <row r="1548" spans="11:13" x14ac:dyDescent="0.35">
      <c r="K1548" s="83"/>
      <c r="L1548" s="83"/>
      <c r="M1548" s="81"/>
    </row>
    <row r="1549" spans="11:13" x14ac:dyDescent="0.35">
      <c r="K1549" s="83"/>
      <c r="L1549" s="83"/>
      <c r="M1549" s="81"/>
    </row>
    <row r="1550" spans="11:13" x14ac:dyDescent="0.35">
      <c r="K1550" s="83"/>
      <c r="L1550" s="83"/>
      <c r="M1550" s="81"/>
    </row>
    <row r="1551" spans="11:13" x14ac:dyDescent="0.35">
      <c r="K1551" s="83"/>
      <c r="L1551" s="83"/>
      <c r="M1551" s="81"/>
    </row>
    <row r="1552" spans="11:13" x14ac:dyDescent="0.35">
      <c r="K1552" s="83"/>
      <c r="L1552" s="83"/>
      <c r="M1552" s="81"/>
    </row>
    <row r="1553" spans="11:13" x14ac:dyDescent="0.35">
      <c r="K1553" s="83"/>
      <c r="L1553" s="83"/>
      <c r="M1553" s="81"/>
    </row>
    <row r="1554" spans="11:13" x14ac:dyDescent="0.35">
      <c r="K1554" s="83"/>
      <c r="L1554" s="83"/>
      <c r="M1554" s="81"/>
    </row>
    <row r="1555" spans="11:13" x14ac:dyDescent="0.35">
      <c r="K1555" s="83"/>
      <c r="L1555" s="83"/>
      <c r="M1555" s="81"/>
    </row>
    <row r="1556" spans="11:13" x14ac:dyDescent="0.35">
      <c r="K1556" s="83"/>
      <c r="L1556" s="83"/>
      <c r="M1556" s="81"/>
    </row>
    <row r="1557" spans="11:13" x14ac:dyDescent="0.35">
      <c r="K1557" s="83"/>
      <c r="L1557" s="83"/>
      <c r="M1557" s="81"/>
    </row>
    <row r="1558" spans="11:13" x14ac:dyDescent="0.35">
      <c r="K1558" s="83"/>
      <c r="L1558" s="83"/>
      <c r="M1558" s="81"/>
    </row>
    <row r="1559" spans="11:13" x14ac:dyDescent="0.35">
      <c r="K1559" s="83"/>
      <c r="L1559" s="83"/>
      <c r="M1559" s="81"/>
    </row>
    <row r="1560" spans="11:13" x14ac:dyDescent="0.35">
      <c r="K1560" s="83"/>
      <c r="L1560" s="83"/>
      <c r="M1560" s="81"/>
    </row>
    <row r="1561" spans="11:13" x14ac:dyDescent="0.35">
      <c r="K1561" s="83"/>
      <c r="L1561" s="83"/>
      <c r="M1561" s="81"/>
    </row>
    <row r="1562" spans="11:13" x14ac:dyDescent="0.35">
      <c r="K1562" s="83"/>
      <c r="L1562" s="83"/>
      <c r="M1562" s="81"/>
    </row>
    <row r="1563" spans="11:13" x14ac:dyDescent="0.35">
      <c r="K1563" s="83"/>
      <c r="L1563" s="83"/>
      <c r="M1563" s="81"/>
    </row>
    <row r="1564" spans="11:13" x14ac:dyDescent="0.35">
      <c r="K1564" s="83"/>
      <c r="L1564" s="83"/>
      <c r="M1564" s="81"/>
    </row>
    <row r="1565" spans="11:13" x14ac:dyDescent="0.35">
      <c r="K1565" s="83"/>
      <c r="L1565" s="83"/>
      <c r="M1565" s="81"/>
    </row>
    <row r="1566" spans="11:13" x14ac:dyDescent="0.35">
      <c r="K1566" s="83"/>
      <c r="L1566" s="83"/>
      <c r="M1566" s="81"/>
    </row>
    <row r="1567" spans="11:13" x14ac:dyDescent="0.35">
      <c r="K1567" s="83"/>
      <c r="L1567" s="83"/>
      <c r="M1567" s="81"/>
    </row>
    <row r="1568" spans="11:13" x14ac:dyDescent="0.35">
      <c r="K1568" s="83"/>
      <c r="L1568" s="83"/>
      <c r="M1568" s="81"/>
    </row>
    <row r="1569" spans="11:13" x14ac:dyDescent="0.35">
      <c r="K1569" s="83"/>
      <c r="L1569" s="83"/>
      <c r="M1569" s="81"/>
    </row>
    <row r="1570" spans="11:13" x14ac:dyDescent="0.35">
      <c r="K1570" s="83"/>
      <c r="L1570" s="83"/>
      <c r="M1570" s="81"/>
    </row>
    <row r="1571" spans="11:13" x14ac:dyDescent="0.35">
      <c r="K1571" s="83"/>
      <c r="L1571" s="83"/>
      <c r="M1571" s="81"/>
    </row>
    <row r="1572" spans="11:13" x14ac:dyDescent="0.35">
      <c r="K1572" s="83"/>
      <c r="L1572" s="83"/>
      <c r="M1572" s="81"/>
    </row>
    <row r="1573" spans="11:13" x14ac:dyDescent="0.35">
      <c r="K1573" s="83"/>
      <c r="L1573" s="83"/>
      <c r="M1573" s="81"/>
    </row>
    <row r="1574" spans="11:13" x14ac:dyDescent="0.35">
      <c r="K1574" s="83"/>
      <c r="L1574" s="83"/>
      <c r="M1574" s="81"/>
    </row>
    <row r="1575" spans="11:13" x14ac:dyDescent="0.35">
      <c r="K1575" s="83"/>
      <c r="L1575" s="83"/>
      <c r="M1575" s="81"/>
    </row>
    <row r="1576" spans="11:13" x14ac:dyDescent="0.35">
      <c r="K1576" s="83"/>
      <c r="L1576" s="83"/>
      <c r="M1576" s="81"/>
    </row>
    <row r="1577" spans="11:13" x14ac:dyDescent="0.35">
      <c r="K1577" s="83"/>
      <c r="L1577" s="83"/>
      <c r="M1577" s="81"/>
    </row>
    <row r="1578" spans="11:13" x14ac:dyDescent="0.35">
      <c r="K1578" s="83"/>
      <c r="L1578" s="83"/>
      <c r="M1578" s="81"/>
    </row>
    <row r="1579" spans="11:13" x14ac:dyDescent="0.35">
      <c r="K1579" s="83"/>
      <c r="L1579" s="83"/>
      <c r="M1579" s="81"/>
    </row>
    <row r="1580" spans="11:13" x14ac:dyDescent="0.35">
      <c r="K1580" s="83"/>
      <c r="L1580" s="83"/>
      <c r="M1580" s="81"/>
    </row>
    <row r="1581" spans="11:13" x14ac:dyDescent="0.35">
      <c r="K1581" s="83"/>
      <c r="L1581" s="83"/>
      <c r="M1581" s="81"/>
    </row>
    <row r="1582" spans="11:13" x14ac:dyDescent="0.35">
      <c r="K1582" s="83"/>
      <c r="L1582" s="83"/>
      <c r="M1582" s="81"/>
    </row>
    <row r="1583" spans="11:13" x14ac:dyDescent="0.35">
      <c r="K1583" s="83"/>
      <c r="L1583" s="83"/>
      <c r="M1583" s="81"/>
    </row>
    <row r="1584" spans="11:13" x14ac:dyDescent="0.35">
      <c r="K1584" s="83"/>
      <c r="L1584" s="83"/>
      <c r="M1584" s="81"/>
    </row>
    <row r="1585" spans="11:13" x14ac:dyDescent="0.35">
      <c r="K1585" s="83"/>
      <c r="L1585" s="83"/>
      <c r="M1585" s="81"/>
    </row>
    <row r="1586" spans="11:13" x14ac:dyDescent="0.35">
      <c r="K1586" s="83"/>
      <c r="L1586" s="83"/>
      <c r="M1586" s="81"/>
    </row>
    <row r="1587" spans="11:13" x14ac:dyDescent="0.35">
      <c r="K1587" s="83"/>
      <c r="L1587" s="83"/>
      <c r="M1587" s="81"/>
    </row>
    <row r="1588" spans="11:13" x14ac:dyDescent="0.35">
      <c r="K1588" s="83"/>
      <c r="L1588" s="83"/>
      <c r="M1588" s="81"/>
    </row>
    <row r="1589" spans="11:13" x14ac:dyDescent="0.35">
      <c r="K1589" s="83"/>
      <c r="L1589" s="83"/>
      <c r="M1589" s="81"/>
    </row>
    <row r="1590" spans="11:13" x14ac:dyDescent="0.35">
      <c r="K1590" s="83"/>
      <c r="L1590" s="83"/>
      <c r="M1590" s="81"/>
    </row>
    <row r="1591" spans="11:13" x14ac:dyDescent="0.35">
      <c r="K1591" s="83"/>
      <c r="L1591" s="83"/>
      <c r="M1591" s="81"/>
    </row>
    <row r="1592" spans="11:13" x14ac:dyDescent="0.35">
      <c r="K1592" s="83"/>
      <c r="L1592" s="83"/>
      <c r="M1592" s="81"/>
    </row>
    <row r="1593" spans="11:13" x14ac:dyDescent="0.35">
      <c r="K1593" s="83"/>
      <c r="L1593" s="83"/>
      <c r="M1593" s="81"/>
    </row>
    <row r="1594" spans="11:13" x14ac:dyDescent="0.35">
      <c r="K1594" s="83"/>
      <c r="L1594" s="83"/>
      <c r="M1594" s="81"/>
    </row>
    <row r="1595" spans="11:13" x14ac:dyDescent="0.35">
      <c r="K1595" s="83"/>
      <c r="L1595" s="83"/>
      <c r="M1595" s="81"/>
    </row>
    <row r="1596" spans="11:13" x14ac:dyDescent="0.35">
      <c r="K1596" s="83"/>
      <c r="L1596" s="83"/>
      <c r="M1596" s="81"/>
    </row>
    <row r="1597" spans="11:13" x14ac:dyDescent="0.35">
      <c r="K1597" s="83"/>
      <c r="L1597" s="83"/>
      <c r="M1597" s="81"/>
    </row>
    <row r="1598" spans="11:13" x14ac:dyDescent="0.35">
      <c r="K1598" s="83"/>
      <c r="L1598" s="83"/>
      <c r="M1598" s="81"/>
    </row>
    <row r="1599" spans="11:13" x14ac:dyDescent="0.35">
      <c r="K1599" s="83"/>
      <c r="L1599" s="83"/>
      <c r="M1599" s="81"/>
    </row>
    <row r="1600" spans="11:13" x14ac:dyDescent="0.35">
      <c r="K1600" s="83"/>
      <c r="L1600" s="83"/>
      <c r="M1600" s="81"/>
    </row>
    <row r="1601" spans="11:13" x14ac:dyDescent="0.35">
      <c r="K1601" s="83"/>
      <c r="L1601" s="83"/>
      <c r="M1601" s="81"/>
    </row>
    <row r="1602" spans="11:13" x14ac:dyDescent="0.35">
      <c r="K1602" s="83"/>
      <c r="L1602" s="83"/>
      <c r="M1602" s="81"/>
    </row>
    <row r="1603" spans="11:13" x14ac:dyDescent="0.35">
      <c r="K1603" s="83"/>
      <c r="L1603" s="83"/>
      <c r="M1603" s="81"/>
    </row>
    <row r="1604" spans="11:13" x14ac:dyDescent="0.35">
      <c r="K1604" s="83"/>
      <c r="L1604" s="83"/>
      <c r="M1604" s="81"/>
    </row>
    <row r="1605" spans="11:13" x14ac:dyDescent="0.35">
      <c r="K1605" s="83"/>
      <c r="L1605" s="83"/>
      <c r="M1605" s="81"/>
    </row>
    <row r="1606" spans="11:13" x14ac:dyDescent="0.35">
      <c r="K1606" s="83"/>
      <c r="L1606" s="83"/>
      <c r="M1606" s="81"/>
    </row>
    <row r="1607" spans="11:13" x14ac:dyDescent="0.35">
      <c r="K1607" s="83"/>
      <c r="L1607" s="83"/>
      <c r="M1607" s="81"/>
    </row>
    <row r="1608" spans="11:13" x14ac:dyDescent="0.35">
      <c r="K1608" s="83"/>
      <c r="L1608" s="83"/>
      <c r="M1608" s="81"/>
    </row>
    <row r="1609" spans="11:13" x14ac:dyDescent="0.35">
      <c r="K1609" s="83"/>
      <c r="L1609" s="83"/>
      <c r="M1609" s="81"/>
    </row>
    <row r="1610" spans="11:13" x14ac:dyDescent="0.35">
      <c r="K1610" s="83"/>
      <c r="L1610" s="83"/>
      <c r="M1610" s="81"/>
    </row>
    <row r="1611" spans="11:13" x14ac:dyDescent="0.35">
      <c r="K1611" s="83"/>
      <c r="L1611" s="83"/>
      <c r="M1611" s="81"/>
    </row>
    <row r="1612" spans="11:13" x14ac:dyDescent="0.35">
      <c r="K1612" s="83"/>
      <c r="L1612" s="83"/>
      <c r="M1612" s="81"/>
    </row>
    <row r="1613" spans="11:13" x14ac:dyDescent="0.35">
      <c r="K1613" s="83"/>
      <c r="L1613" s="83"/>
      <c r="M1613" s="81"/>
    </row>
    <row r="1614" spans="11:13" x14ac:dyDescent="0.35">
      <c r="K1614" s="83"/>
      <c r="L1614" s="83"/>
      <c r="M1614" s="81"/>
    </row>
    <row r="1615" spans="11:13" x14ac:dyDescent="0.35">
      <c r="K1615" s="83"/>
      <c r="L1615" s="83"/>
      <c r="M1615" s="81"/>
    </row>
    <row r="1616" spans="11:13" x14ac:dyDescent="0.35">
      <c r="K1616" s="83"/>
      <c r="L1616" s="83"/>
      <c r="M1616" s="81"/>
    </row>
    <row r="1617" spans="11:13" x14ac:dyDescent="0.35">
      <c r="K1617" s="83"/>
      <c r="L1617" s="83"/>
      <c r="M1617" s="81"/>
    </row>
    <row r="1618" spans="11:13" x14ac:dyDescent="0.35">
      <c r="K1618" s="83"/>
      <c r="L1618" s="83"/>
      <c r="M1618" s="81"/>
    </row>
    <row r="1619" spans="11:13" x14ac:dyDescent="0.35">
      <c r="K1619" s="83"/>
      <c r="L1619" s="83"/>
      <c r="M1619" s="81"/>
    </row>
    <row r="1620" spans="11:13" x14ac:dyDescent="0.35">
      <c r="K1620" s="83"/>
      <c r="L1620" s="83"/>
      <c r="M1620" s="81"/>
    </row>
    <row r="1621" spans="11:13" x14ac:dyDescent="0.35">
      <c r="K1621" s="83"/>
      <c r="L1621" s="83"/>
      <c r="M1621" s="81"/>
    </row>
    <row r="1622" spans="11:13" x14ac:dyDescent="0.35">
      <c r="K1622" s="83"/>
      <c r="L1622" s="83"/>
      <c r="M1622" s="81"/>
    </row>
    <row r="1623" spans="11:13" x14ac:dyDescent="0.35">
      <c r="K1623" s="83"/>
      <c r="L1623" s="83"/>
      <c r="M1623" s="81"/>
    </row>
    <row r="1624" spans="11:13" x14ac:dyDescent="0.35">
      <c r="K1624" s="83"/>
      <c r="L1624" s="83"/>
      <c r="M1624" s="81"/>
    </row>
    <row r="1625" spans="11:13" x14ac:dyDescent="0.35">
      <c r="K1625" s="83"/>
      <c r="L1625" s="83"/>
      <c r="M1625" s="81"/>
    </row>
    <row r="1626" spans="11:13" x14ac:dyDescent="0.35">
      <c r="K1626" s="83"/>
      <c r="L1626" s="83"/>
      <c r="M1626" s="81"/>
    </row>
    <row r="1627" spans="11:13" x14ac:dyDescent="0.35">
      <c r="K1627" s="83"/>
      <c r="L1627" s="83"/>
      <c r="M1627" s="81"/>
    </row>
    <row r="1628" spans="11:13" x14ac:dyDescent="0.35">
      <c r="K1628" s="83"/>
      <c r="L1628" s="83"/>
      <c r="M1628" s="81"/>
    </row>
    <row r="1629" spans="11:13" x14ac:dyDescent="0.35">
      <c r="K1629" s="83"/>
      <c r="L1629" s="83"/>
      <c r="M1629" s="81"/>
    </row>
    <row r="1630" spans="11:13" x14ac:dyDescent="0.35">
      <c r="K1630" s="83"/>
      <c r="L1630" s="83"/>
      <c r="M1630" s="81"/>
    </row>
    <row r="1631" spans="11:13" x14ac:dyDescent="0.35">
      <c r="K1631" s="83"/>
      <c r="L1631" s="83"/>
      <c r="M1631" s="81"/>
    </row>
    <row r="1632" spans="11:13" x14ac:dyDescent="0.35">
      <c r="K1632" s="83"/>
      <c r="L1632" s="83"/>
      <c r="M1632" s="81"/>
    </row>
    <row r="1633" spans="11:13" x14ac:dyDescent="0.35">
      <c r="K1633" s="83"/>
      <c r="L1633" s="83"/>
      <c r="M1633" s="81"/>
    </row>
    <row r="1634" spans="11:13" x14ac:dyDescent="0.35">
      <c r="K1634" s="83"/>
      <c r="L1634" s="83"/>
      <c r="M1634" s="81"/>
    </row>
    <row r="1635" spans="11:13" x14ac:dyDescent="0.35">
      <c r="K1635" s="83"/>
      <c r="L1635" s="83"/>
      <c r="M1635" s="81"/>
    </row>
    <row r="1636" spans="11:13" x14ac:dyDescent="0.35">
      <c r="K1636" s="83"/>
      <c r="L1636" s="83"/>
      <c r="M1636" s="81"/>
    </row>
    <row r="1637" spans="11:13" x14ac:dyDescent="0.35">
      <c r="K1637" s="83"/>
      <c r="L1637" s="83"/>
      <c r="M1637" s="81"/>
    </row>
    <row r="1638" spans="11:13" x14ac:dyDescent="0.35">
      <c r="K1638" s="83"/>
      <c r="L1638" s="83"/>
      <c r="M1638" s="81"/>
    </row>
    <row r="1639" spans="11:13" x14ac:dyDescent="0.35">
      <c r="K1639" s="83"/>
      <c r="L1639" s="83"/>
      <c r="M1639" s="81"/>
    </row>
    <row r="1640" spans="11:13" x14ac:dyDescent="0.35">
      <c r="K1640" s="83"/>
      <c r="L1640" s="83"/>
      <c r="M1640" s="81"/>
    </row>
    <row r="1641" spans="11:13" x14ac:dyDescent="0.35">
      <c r="K1641" s="83"/>
      <c r="L1641" s="83"/>
      <c r="M1641" s="81"/>
    </row>
    <row r="1642" spans="11:13" x14ac:dyDescent="0.35">
      <c r="K1642" s="83"/>
      <c r="L1642" s="83"/>
      <c r="M1642" s="81"/>
    </row>
    <row r="1643" spans="11:13" x14ac:dyDescent="0.35">
      <c r="K1643" s="83"/>
      <c r="L1643" s="83"/>
      <c r="M1643" s="81"/>
    </row>
    <row r="1644" spans="11:13" x14ac:dyDescent="0.35">
      <c r="K1644" s="83"/>
      <c r="L1644" s="83"/>
      <c r="M1644" s="81"/>
    </row>
    <row r="1645" spans="11:13" x14ac:dyDescent="0.35">
      <c r="K1645" s="83"/>
      <c r="L1645" s="83"/>
      <c r="M1645" s="81"/>
    </row>
    <row r="1646" spans="11:13" x14ac:dyDescent="0.35">
      <c r="K1646" s="83"/>
      <c r="L1646" s="83"/>
      <c r="M1646" s="81"/>
    </row>
    <row r="1647" spans="11:13" x14ac:dyDescent="0.35">
      <c r="K1647" s="83"/>
      <c r="L1647" s="83"/>
      <c r="M1647" s="81"/>
    </row>
    <row r="1648" spans="11:13" x14ac:dyDescent="0.35">
      <c r="K1648" s="83"/>
      <c r="L1648" s="83"/>
      <c r="M1648" s="81"/>
    </row>
    <row r="1649" spans="11:13" x14ac:dyDescent="0.35">
      <c r="K1649" s="83"/>
      <c r="L1649" s="83"/>
      <c r="M1649" s="81"/>
    </row>
    <row r="1650" spans="11:13" x14ac:dyDescent="0.35">
      <c r="K1650" s="83"/>
      <c r="L1650" s="83"/>
      <c r="M1650" s="81"/>
    </row>
    <row r="1651" spans="11:13" x14ac:dyDescent="0.35">
      <c r="K1651" s="83"/>
      <c r="L1651" s="83"/>
      <c r="M1651" s="81"/>
    </row>
    <row r="1652" spans="11:13" x14ac:dyDescent="0.35">
      <c r="K1652" s="83"/>
      <c r="L1652" s="83"/>
      <c r="M1652" s="81"/>
    </row>
    <row r="1653" spans="11:13" x14ac:dyDescent="0.35">
      <c r="K1653" s="83"/>
      <c r="L1653" s="83"/>
      <c r="M1653" s="81"/>
    </row>
    <row r="1654" spans="11:13" x14ac:dyDescent="0.35">
      <c r="K1654" s="83"/>
      <c r="L1654" s="83"/>
      <c r="M1654" s="81"/>
    </row>
    <row r="1655" spans="11:13" x14ac:dyDescent="0.35">
      <c r="K1655" s="83"/>
      <c r="L1655" s="83"/>
      <c r="M1655" s="81"/>
    </row>
    <row r="1656" spans="11:13" x14ac:dyDescent="0.35">
      <c r="K1656" s="83"/>
      <c r="L1656" s="83"/>
      <c r="M1656" s="81"/>
    </row>
    <row r="1657" spans="11:13" x14ac:dyDescent="0.35">
      <c r="K1657" s="83"/>
      <c r="L1657" s="83"/>
      <c r="M1657" s="81"/>
    </row>
    <row r="1658" spans="11:13" x14ac:dyDescent="0.35">
      <c r="K1658" s="83"/>
      <c r="L1658" s="83"/>
      <c r="M1658" s="81"/>
    </row>
    <row r="1659" spans="11:13" x14ac:dyDescent="0.35">
      <c r="K1659" s="83"/>
      <c r="L1659" s="83"/>
      <c r="M1659" s="81"/>
    </row>
    <row r="1660" spans="11:13" x14ac:dyDescent="0.35">
      <c r="K1660" s="83"/>
      <c r="L1660" s="83"/>
      <c r="M1660" s="81"/>
    </row>
    <row r="1661" spans="11:13" x14ac:dyDescent="0.35">
      <c r="K1661" s="83"/>
      <c r="L1661" s="83"/>
      <c r="M1661" s="81"/>
    </row>
    <row r="1662" spans="11:13" x14ac:dyDescent="0.35">
      <c r="K1662" s="83"/>
      <c r="L1662" s="83"/>
      <c r="M1662" s="81"/>
    </row>
    <row r="1663" spans="11:13" x14ac:dyDescent="0.35">
      <c r="K1663" s="83"/>
      <c r="L1663" s="83"/>
      <c r="M1663" s="81"/>
    </row>
    <row r="1664" spans="11:13" x14ac:dyDescent="0.35">
      <c r="K1664" s="83"/>
      <c r="L1664" s="83"/>
      <c r="M1664" s="81"/>
    </row>
    <row r="1665" spans="11:13" x14ac:dyDescent="0.35">
      <c r="K1665" s="83"/>
      <c r="L1665" s="83"/>
      <c r="M1665" s="81"/>
    </row>
    <row r="1666" spans="11:13" x14ac:dyDescent="0.35">
      <c r="K1666" s="83"/>
      <c r="L1666" s="83"/>
      <c r="M1666" s="81"/>
    </row>
    <row r="1667" spans="11:13" x14ac:dyDescent="0.35">
      <c r="K1667" s="83"/>
      <c r="L1667" s="83"/>
      <c r="M1667" s="81"/>
    </row>
    <row r="1668" spans="11:13" x14ac:dyDescent="0.35">
      <c r="K1668" s="83"/>
      <c r="L1668" s="83"/>
      <c r="M1668" s="81"/>
    </row>
    <row r="1669" spans="11:13" x14ac:dyDescent="0.35">
      <c r="K1669" s="83"/>
      <c r="L1669" s="83"/>
      <c r="M1669" s="81"/>
    </row>
    <row r="1670" spans="11:13" x14ac:dyDescent="0.35">
      <c r="K1670" s="83"/>
      <c r="L1670" s="83"/>
      <c r="M1670" s="81"/>
    </row>
    <row r="1671" spans="11:13" x14ac:dyDescent="0.35">
      <c r="K1671" s="83"/>
      <c r="L1671" s="83"/>
      <c r="M1671" s="81"/>
    </row>
    <row r="1672" spans="11:13" x14ac:dyDescent="0.35">
      <c r="K1672" s="83"/>
      <c r="L1672" s="83"/>
      <c r="M1672" s="81"/>
    </row>
    <row r="1673" spans="11:13" x14ac:dyDescent="0.35">
      <c r="K1673" s="83"/>
      <c r="L1673" s="83"/>
      <c r="M1673" s="81"/>
    </row>
    <row r="1674" spans="11:13" x14ac:dyDescent="0.35">
      <c r="K1674" s="83"/>
      <c r="L1674" s="83"/>
      <c r="M1674" s="81"/>
    </row>
    <row r="1675" spans="11:13" x14ac:dyDescent="0.35">
      <c r="K1675" s="83"/>
      <c r="L1675" s="83"/>
      <c r="M1675" s="81"/>
    </row>
    <row r="1676" spans="11:13" x14ac:dyDescent="0.35">
      <c r="K1676" s="83"/>
      <c r="L1676" s="83"/>
      <c r="M1676" s="81"/>
    </row>
    <row r="1677" spans="11:13" x14ac:dyDescent="0.35">
      <c r="K1677" s="83"/>
      <c r="L1677" s="83"/>
      <c r="M1677" s="81"/>
    </row>
    <row r="1678" spans="11:13" x14ac:dyDescent="0.35">
      <c r="K1678" s="83"/>
      <c r="L1678" s="83"/>
      <c r="M1678" s="81"/>
    </row>
    <row r="1679" spans="11:13" x14ac:dyDescent="0.35">
      <c r="K1679" s="83"/>
      <c r="L1679" s="83"/>
      <c r="M1679" s="81"/>
    </row>
    <row r="1680" spans="11:13" x14ac:dyDescent="0.35">
      <c r="K1680" s="83"/>
      <c r="L1680" s="83"/>
      <c r="M1680" s="81"/>
    </row>
    <row r="1681" spans="11:13" x14ac:dyDescent="0.35">
      <c r="K1681" s="83"/>
      <c r="L1681" s="83"/>
      <c r="M1681" s="81"/>
    </row>
    <row r="1682" spans="11:13" x14ac:dyDescent="0.35">
      <c r="K1682" s="83"/>
      <c r="L1682" s="83"/>
      <c r="M1682" s="81"/>
    </row>
    <row r="1683" spans="11:13" x14ac:dyDescent="0.35">
      <c r="K1683" s="83"/>
      <c r="L1683" s="83"/>
      <c r="M1683" s="81"/>
    </row>
    <row r="1684" spans="11:13" x14ac:dyDescent="0.35">
      <c r="K1684" s="83"/>
      <c r="L1684" s="83"/>
      <c r="M1684" s="81"/>
    </row>
    <row r="1685" spans="11:13" x14ac:dyDescent="0.35">
      <c r="K1685" s="83"/>
      <c r="L1685" s="83"/>
      <c r="M1685" s="81"/>
    </row>
    <row r="1686" spans="11:13" x14ac:dyDescent="0.35">
      <c r="K1686" s="83"/>
      <c r="L1686" s="83"/>
      <c r="M1686" s="81"/>
    </row>
    <row r="1687" spans="11:13" x14ac:dyDescent="0.35">
      <c r="K1687" s="83"/>
      <c r="L1687" s="83"/>
      <c r="M1687" s="81"/>
    </row>
    <row r="1688" spans="11:13" x14ac:dyDescent="0.35">
      <c r="K1688" s="83"/>
      <c r="L1688" s="83"/>
      <c r="M1688" s="81"/>
    </row>
    <row r="1689" spans="11:13" x14ac:dyDescent="0.35">
      <c r="K1689" s="83"/>
      <c r="L1689" s="83"/>
      <c r="M1689" s="81"/>
    </row>
    <row r="1690" spans="11:13" x14ac:dyDescent="0.35">
      <c r="K1690" s="83"/>
      <c r="L1690" s="83"/>
      <c r="M1690" s="81"/>
    </row>
    <row r="1691" spans="11:13" x14ac:dyDescent="0.35">
      <c r="K1691" s="83"/>
      <c r="L1691" s="83"/>
      <c r="M1691" s="81"/>
    </row>
    <row r="1692" spans="11:13" x14ac:dyDescent="0.35">
      <c r="K1692" s="83"/>
      <c r="L1692" s="83"/>
      <c r="M1692" s="81"/>
    </row>
    <row r="1693" spans="11:13" x14ac:dyDescent="0.35">
      <c r="K1693" s="83"/>
      <c r="L1693" s="83"/>
      <c r="M1693" s="81"/>
    </row>
    <row r="1694" spans="11:13" x14ac:dyDescent="0.35">
      <c r="K1694" s="83"/>
      <c r="L1694" s="83"/>
      <c r="M1694" s="81"/>
    </row>
    <row r="1695" spans="11:13" x14ac:dyDescent="0.35">
      <c r="K1695" s="83"/>
      <c r="L1695" s="83"/>
      <c r="M1695" s="81"/>
    </row>
    <row r="1696" spans="11:13" x14ac:dyDescent="0.35">
      <c r="K1696" s="83"/>
      <c r="L1696" s="83"/>
      <c r="M1696" s="81"/>
    </row>
    <row r="1697" spans="11:13" x14ac:dyDescent="0.35">
      <c r="K1697" s="83"/>
      <c r="L1697" s="83"/>
      <c r="M1697" s="81"/>
    </row>
    <row r="1698" spans="11:13" x14ac:dyDescent="0.35">
      <c r="K1698" s="83"/>
      <c r="L1698" s="83"/>
      <c r="M1698" s="81"/>
    </row>
    <row r="1699" spans="11:13" x14ac:dyDescent="0.35">
      <c r="K1699" s="83"/>
      <c r="L1699" s="83"/>
      <c r="M1699" s="81"/>
    </row>
    <row r="1700" spans="11:13" x14ac:dyDescent="0.35">
      <c r="K1700" s="83"/>
      <c r="L1700" s="83"/>
      <c r="M1700" s="81"/>
    </row>
    <row r="1701" spans="11:13" x14ac:dyDescent="0.35">
      <c r="K1701" s="83"/>
      <c r="L1701" s="83"/>
      <c r="M1701" s="81"/>
    </row>
    <row r="1702" spans="11:13" x14ac:dyDescent="0.35">
      <c r="K1702" s="83"/>
      <c r="L1702" s="83"/>
      <c r="M1702" s="81"/>
    </row>
    <row r="1703" spans="11:13" x14ac:dyDescent="0.35">
      <c r="K1703" s="83"/>
      <c r="L1703" s="83"/>
      <c r="M1703" s="81"/>
    </row>
    <row r="1704" spans="11:13" x14ac:dyDescent="0.35">
      <c r="K1704" s="83"/>
      <c r="L1704" s="83"/>
      <c r="M1704" s="81"/>
    </row>
    <row r="1705" spans="11:13" x14ac:dyDescent="0.35">
      <c r="K1705" s="83"/>
      <c r="L1705" s="83"/>
      <c r="M1705" s="81"/>
    </row>
    <row r="1706" spans="11:13" x14ac:dyDescent="0.35">
      <c r="K1706" s="83"/>
      <c r="L1706" s="83"/>
      <c r="M1706" s="81"/>
    </row>
    <row r="1707" spans="11:13" x14ac:dyDescent="0.35">
      <c r="K1707" s="83"/>
      <c r="L1707" s="83"/>
      <c r="M1707" s="81"/>
    </row>
    <row r="1708" spans="11:13" x14ac:dyDescent="0.35">
      <c r="K1708" s="83"/>
      <c r="L1708" s="83"/>
      <c r="M1708" s="81"/>
    </row>
    <row r="1709" spans="11:13" x14ac:dyDescent="0.35">
      <c r="K1709" s="83"/>
      <c r="L1709" s="83"/>
      <c r="M1709" s="81"/>
    </row>
    <row r="1710" spans="11:13" x14ac:dyDescent="0.35">
      <c r="K1710" s="83"/>
      <c r="L1710" s="83"/>
      <c r="M1710" s="81"/>
    </row>
    <row r="1711" spans="11:13" x14ac:dyDescent="0.35">
      <c r="K1711" s="83"/>
      <c r="L1711" s="83"/>
      <c r="M1711" s="81"/>
    </row>
    <row r="1712" spans="11:13" x14ac:dyDescent="0.35">
      <c r="K1712" s="83"/>
      <c r="L1712" s="83"/>
      <c r="M1712" s="81"/>
    </row>
    <row r="1713" spans="11:13" x14ac:dyDescent="0.35">
      <c r="K1713" s="83"/>
      <c r="L1713" s="83"/>
      <c r="M1713" s="81"/>
    </row>
    <row r="1714" spans="11:13" x14ac:dyDescent="0.35">
      <c r="K1714" s="83"/>
      <c r="L1714" s="83"/>
      <c r="M1714" s="81"/>
    </row>
    <row r="1715" spans="11:13" x14ac:dyDescent="0.35">
      <c r="K1715" s="83"/>
      <c r="L1715" s="83"/>
      <c r="M1715" s="81"/>
    </row>
    <row r="1716" spans="11:13" x14ac:dyDescent="0.35">
      <c r="K1716" s="83"/>
      <c r="L1716" s="83"/>
      <c r="M1716" s="81"/>
    </row>
    <row r="1717" spans="11:13" x14ac:dyDescent="0.35">
      <c r="K1717" s="83"/>
      <c r="L1717" s="83"/>
      <c r="M1717" s="81"/>
    </row>
    <row r="1718" spans="11:13" x14ac:dyDescent="0.35">
      <c r="K1718" s="83"/>
      <c r="L1718" s="83"/>
      <c r="M1718" s="81"/>
    </row>
    <row r="1719" spans="11:13" x14ac:dyDescent="0.35">
      <c r="K1719" s="83"/>
      <c r="L1719" s="83"/>
      <c r="M1719" s="81"/>
    </row>
    <row r="1720" spans="11:13" x14ac:dyDescent="0.35">
      <c r="K1720" s="83"/>
      <c r="L1720" s="83"/>
      <c r="M1720" s="81"/>
    </row>
    <row r="1721" spans="11:13" x14ac:dyDescent="0.35">
      <c r="K1721" s="83"/>
      <c r="L1721" s="83"/>
      <c r="M1721" s="81"/>
    </row>
    <row r="1722" spans="11:13" x14ac:dyDescent="0.35">
      <c r="K1722" s="83"/>
      <c r="L1722" s="83"/>
      <c r="M1722" s="81"/>
    </row>
    <row r="1723" spans="11:13" x14ac:dyDescent="0.35">
      <c r="K1723" s="83"/>
      <c r="L1723" s="83"/>
      <c r="M1723" s="81"/>
    </row>
    <row r="1724" spans="11:13" x14ac:dyDescent="0.35">
      <c r="K1724" s="83"/>
      <c r="L1724" s="83"/>
      <c r="M1724" s="81"/>
    </row>
    <row r="1725" spans="11:13" x14ac:dyDescent="0.35">
      <c r="K1725" s="83"/>
      <c r="L1725" s="83"/>
      <c r="M1725" s="81"/>
    </row>
    <row r="1726" spans="11:13" x14ac:dyDescent="0.35">
      <c r="K1726" s="83"/>
      <c r="L1726" s="83"/>
      <c r="M1726" s="81"/>
    </row>
    <row r="1727" spans="11:13" x14ac:dyDescent="0.35">
      <c r="K1727" s="83"/>
      <c r="L1727" s="83"/>
      <c r="M1727" s="81"/>
    </row>
    <row r="1728" spans="11:13" x14ac:dyDescent="0.35">
      <c r="K1728" s="83"/>
      <c r="L1728" s="83"/>
      <c r="M1728" s="81"/>
    </row>
    <row r="1729" spans="11:13" x14ac:dyDescent="0.35">
      <c r="K1729" s="83"/>
      <c r="L1729" s="83"/>
      <c r="M1729" s="81"/>
    </row>
    <row r="1730" spans="11:13" x14ac:dyDescent="0.35">
      <c r="K1730" s="83"/>
      <c r="L1730" s="83"/>
      <c r="M1730" s="81"/>
    </row>
    <row r="1731" spans="11:13" x14ac:dyDescent="0.35">
      <c r="K1731" s="83"/>
      <c r="L1731" s="83"/>
      <c r="M1731" s="81"/>
    </row>
    <row r="1732" spans="11:13" x14ac:dyDescent="0.35">
      <c r="K1732" s="83"/>
      <c r="L1732" s="83"/>
      <c r="M1732" s="81"/>
    </row>
    <row r="1733" spans="11:13" x14ac:dyDescent="0.35">
      <c r="K1733" s="83"/>
      <c r="L1733" s="83"/>
      <c r="M1733" s="81"/>
    </row>
    <row r="1734" spans="11:13" x14ac:dyDescent="0.35">
      <c r="K1734" s="83"/>
      <c r="L1734" s="83"/>
      <c r="M1734" s="81"/>
    </row>
    <row r="1735" spans="11:13" x14ac:dyDescent="0.35">
      <c r="K1735" s="83"/>
      <c r="L1735" s="83"/>
      <c r="M1735" s="81"/>
    </row>
    <row r="1736" spans="11:13" x14ac:dyDescent="0.35">
      <c r="K1736" s="83"/>
      <c r="L1736" s="83"/>
      <c r="M1736" s="81"/>
    </row>
    <row r="1737" spans="11:13" x14ac:dyDescent="0.35">
      <c r="K1737" s="83"/>
      <c r="L1737" s="83"/>
      <c r="M1737" s="81"/>
    </row>
    <row r="1738" spans="11:13" x14ac:dyDescent="0.35">
      <c r="K1738" s="83"/>
      <c r="L1738" s="83"/>
      <c r="M1738" s="81"/>
    </row>
    <row r="1739" spans="11:13" x14ac:dyDescent="0.35">
      <c r="K1739" s="83"/>
      <c r="L1739" s="83"/>
      <c r="M1739" s="81"/>
    </row>
    <row r="1740" spans="11:13" x14ac:dyDescent="0.35">
      <c r="K1740" s="83"/>
      <c r="L1740" s="83"/>
      <c r="M1740" s="81"/>
    </row>
    <row r="1741" spans="11:13" x14ac:dyDescent="0.35">
      <c r="K1741" s="83"/>
      <c r="L1741" s="83"/>
      <c r="M1741" s="81"/>
    </row>
    <row r="1742" spans="11:13" x14ac:dyDescent="0.35">
      <c r="K1742" s="83"/>
      <c r="L1742" s="83"/>
      <c r="M1742" s="81"/>
    </row>
    <row r="1743" spans="11:13" x14ac:dyDescent="0.35">
      <c r="K1743" s="83"/>
      <c r="L1743" s="83"/>
      <c r="M1743" s="81"/>
    </row>
    <row r="1744" spans="11:13" x14ac:dyDescent="0.35">
      <c r="K1744" s="83"/>
      <c r="L1744" s="83"/>
      <c r="M1744" s="81"/>
    </row>
    <row r="1745" spans="11:13" x14ac:dyDescent="0.35">
      <c r="K1745" s="83"/>
      <c r="L1745" s="83"/>
      <c r="M1745" s="81"/>
    </row>
    <row r="1746" spans="11:13" x14ac:dyDescent="0.35">
      <c r="K1746" s="83"/>
      <c r="L1746" s="83"/>
      <c r="M1746" s="81"/>
    </row>
    <row r="1747" spans="11:13" x14ac:dyDescent="0.35">
      <c r="K1747" s="83"/>
      <c r="L1747" s="83"/>
      <c r="M1747" s="81"/>
    </row>
    <row r="1748" spans="11:13" x14ac:dyDescent="0.35">
      <c r="K1748" s="83"/>
      <c r="L1748" s="83"/>
      <c r="M1748" s="81"/>
    </row>
    <row r="1749" spans="11:13" x14ac:dyDescent="0.35">
      <c r="K1749" s="83"/>
      <c r="L1749" s="83"/>
      <c r="M1749" s="81"/>
    </row>
    <row r="1750" spans="11:13" x14ac:dyDescent="0.35">
      <c r="K1750" s="83"/>
      <c r="L1750" s="83"/>
      <c r="M1750" s="81"/>
    </row>
    <row r="1751" spans="11:13" x14ac:dyDescent="0.35">
      <c r="K1751" s="83"/>
      <c r="L1751" s="83"/>
      <c r="M1751" s="81"/>
    </row>
    <row r="1752" spans="11:13" x14ac:dyDescent="0.35">
      <c r="K1752" s="83"/>
      <c r="L1752" s="83"/>
      <c r="M1752" s="81"/>
    </row>
    <row r="1753" spans="11:13" x14ac:dyDescent="0.35">
      <c r="K1753" s="83"/>
      <c r="L1753" s="83"/>
      <c r="M1753" s="81"/>
    </row>
    <row r="1754" spans="11:13" x14ac:dyDescent="0.35">
      <c r="K1754" s="83"/>
      <c r="L1754" s="83"/>
      <c r="M1754" s="81"/>
    </row>
    <row r="1755" spans="11:13" x14ac:dyDescent="0.35">
      <c r="K1755" s="83"/>
      <c r="L1755" s="83"/>
      <c r="M1755" s="81"/>
    </row>
    <row r="1756" spans="11:13" x14ac:dyDescent="0.35">
      <c r="K1756" s="83"/>
      <c r="L1756" s="83"/>
      <c r="M1756" s="81"/>
    </row>
    <row r="1757" spans="11:13" x14ac:dyDescent="0.35">
      <c r="K1757" s="83"/>
      <c r="L1757" s="83"/>
      <c r="M1757" s="81"/>
    </row>
    <row r="1758" spans="11:13" x14ac:dyDescent="0.35">
      <c r="K1758" s="83"/>
      <c r="L1758" s="83"/>
      <c r="M1758" s="81"/>
    </row>
    <row r="1759" spans="11:13" x14ac:dyDescent="0.35">
      <c r="K1759" s="83"/>
      <c r="L1759" s="83"/>
      <c r="M1759" s="81"/>
    </row>
    <row r="1760" spans="11:13" x14ac:dyDescent="0.35">
      <c r="K1760" s="83"/>
      <c r="L1760" s="83"/>
      <c r="M1760" s="81"/>
    </row>
    <row r="1761" spans="11:13" x14ac:dyDescent="0.35">
      <c r="K1761" s="83"/>
      <c r="L1761" s="83"/>
      <c r="M1761" s="81"/>
    </row>
    <row r="1762" spans="11:13" x14ac:dyDescent="0.35">
      <c r="K1762" s="83"/>
      <c r="L1762" s="83"/>
      <c r="M1762" s="81"/>
    </row>
    <row r="1763" spans="11:13" x14ac:dyDescent="0.35">
      <c r="K1763" s="83"/>
      <c r="L1763" s="83"/>
      <c r="M1763" s="81"/>
    </row>
    <row r="1764" spans="11:13" x14ac:dyDescent="0.35">
      <c r="K1764" s="83"/>
      <c r="L1764" s="83"/>
      <c r="M1764" s="81"/>
    </row>
    <row r="1765" spans="11:13" x14ac:dyDescent="0.35">
      <c r="K1765" s="83"/>
      <c r="L1765" s="83"/>
      <c r="M1765" s="81"/>
    </row>
    <row r="1766" spans="11:13" x14ac:dyDescent="0.35">
      <c r="K1766" s="83"/>
      <c r="L1766" s="83"/>
      <c r="M1766" s="81"/>
    </row>
    <row r="1767" spans="11:13" x14ac:dyDescent="0.35">
      <c r="K1767" s="83"/>
      <c r="L1767" s="83"/>
      <c r="M1767" s="81"/>
    </row>
    <row r="1768" spans="11:13" x14ac:dyDescent="0.35">
      <c r="K1768" s="83"/>
      <c r="L1768" s="83"/>
      <c r="M1768" s="81"/>
    </row>
    <row r="1769" spans="11:13" x14ac:dyDescent="0.35">
      <c r="K1769" s="83"/>
      <c r="L1769" s="83"/>
      <c r="M1769" s="81"/>
    </row>
    <row r="1770" spans="11:13" x14ac:dyDescent="0.35">
      <c r="K1770" s="83"/>
      <c r="L1770" s="83"/>
      <c r="M1770" s="81"/>
    </row>
    <row r="1771" spans="11:13" x14ac:dyDescent="0.35">
      <c r="K1771" s="83"/>
      <c r="L1771" s="83"/>
      <c r="M1771" s="81"/>
    </row>
    <row r="1772" spans="11:13" x14ac:dyDescent="0.35">
      <c r="K1772" s="83"/>
      <c r="L1772" s="83"/>
      <c r="M1772" s="81"/>
    </row>
    <row r="1773" spans="11:13" x14ac:dyDescent="0.35">
      <c r="K1773" s="83"/>
      <c r="L1773" s="83"/>
      <c r="M1773" s="81"/>
    </row>
    <row r="1774" spans="11:13" x14ac:dyDescent="0.35">
      <c r="K1774" s="83"/>
      <c r="L1774" s="83"/>
      <c r="M1774" s="81"/>
    </row>
    <row r="1775" spans="11:13" x14ac:dyDescent="0.35">
      <c r="K1775" s="83"/>
      <c r="L1775" s="83"/>
      <c r="M1775" s="81"/>
    </row>
    <row r="1776" spans="11:13" x14ac:dyDescent="0.35">
      <c r="K1776" s="83"/>
      <c r="L1776" s="83"/>
      <c r="M1776" s="81"/>
    </row>
    <row r="1777" spans="11:13" x14ac:dyDescent="0.35">
      <c r="K1777" s="83"/>
      <c r="L1777" s="83"/>
      <c r="M1777" s="81"/>
    </row>
    <row r="1778" spans="11:13" x14ac:dyDescent="0.35">
      <c r="K1778" s="83"/>
      <c r="L1778" s="83"/>
      <c r="M1778" s="81"/>
    </row>
    <row r="1779" spans="11:13" x14ac:dyDescent="0.35">
      <c r="K1779" s="83"/>
      <c r="L1779" s="83"/>
      <c r="M1779" s="81"/>
    </row>
    <row r="1780" spans="11:13" x14ac:dyDescent="0.35">
      <c r="K1780" s="83"/>
      <c r="L1780" s="83"/>
      <c r="M1780" s="81"/>
    </row>
    <row r="1781" spans="11:13" x14ac:dyDescent="0.35">
      <c r="K1781" s="83"/>
      <c r="L1781" s="83"/>
      <c r="M1781" s="81"/>
    </row>
    <row r="1782" spans="11:13" x14ac:dyDescent="0.35">
      <c r="K1782" s="83"/>
      <c r="L1782" s="83"/>
      <c r="M1782" s="81"/>
    </row>
    <row r="1783" spans="11:13" x14ac:dyDescent="0.35">
      <c r="K1783" s="83"/>
      <c r="L1783" s="83"/>
      <c r="M1783" s="81"/>
    </row>
    <row r="1784" spans="11:13" x14ac:dyDescent="0.35">
      <c r="K1784" s="83"/>
      <c r="L1784" s="83"/>
      <c r="M1784" s="81"/>
    </row>
    <row r="1785" spans="11:13" x14ac:dyDescent="0.35">
      <c r="K1785" s="83"/>
      <c r="L1785" s="83"/>
      <c r="M1785" s="81"/>
    </row>
    <row r="1786" spans="11:13" x14ac:dyDescent="0.35">
      <c r="K1786" s="83"/>
      <c r="L1786" s="83"/>
      <c r="M1786" s="81"/>
    </row>
    <row r="1787" spans="11:13" x14ac:dyDescent="0.35">
      <c r="K1787" s="83"/>
      <c r="L1787" s="83"/>
      <c r="M1787" s="81"/>
    </row>
    <row r="1788" spans="11:13" x14ac:dyDescent="0.35">
      <c r="K1788" s="83"/>
      <c r="L1788" s="83"/>
      <c r="M1788" s="81"/>
    </row>
    <row r="1789" spans="11:13" x14ac:dyDescent="0.35">
      <c r="K1789" s="83"/>
      <c r="L1789" s="83"/>
      <c r="M1789" s="81"/>
    </row>
    <row r="1790" spans="11:13" x14ac:dyDescent="0.35">
      <c r="K1790" s="83"/>
      <c r="L1790" s="83"/>
      <c r="M1790" s="81"/>
    </row>
    <row r="1791" spans="11:13" x14ac:dyDescent="0.35">
      <c r="K1791" s="83"/>
      <c r="L1791" s="83"/>
      <c r="M1791" s="81"/>
    </row>
    <row r="1792" spans="11:13" x14ac:dyDescent="0.35">
      <c r="K1792" s="83"/>
      <c r="L1792" s="83"/>
      <c r="M1792" s="81"/>
    </row>
    <row r="1793" spans="11:13" x14ac:dyDescent="0.35">
      <c r="K1793" s="83"/>
      <c r="L1793" s="83"/>
      <c r="M1793" s="81"/>
    </row>
    <row r="1794" spans="11:13" x14ac:dyDescent="0.35">
      <c r="K1794" s="83"/>
      <c r="L1794" s="83"/>
      <c r="M1794" s="81"/>
    </row>
    <row r="1795" spans="11:13" x14ac:dyDescent="0.35">
      <c r="K1795" s="83"/>
      <c r="L1795" s="83"/>
      <c r="M1795" s="81"/>
    </row>
    <row r="1796" spans="11:13" x14ac:dyDescent="0.35">
      <c r="K1796" s="83"/>
      <c r="L1796" s="83"/>
      <c r="M1796" s="81"/>
    </row>
    <row r="1797" spans="11:13" x14ac:dyDescent="0.35">
      <c r="K1797" s="83"/>
      <c r="L1797" s="83"/>
      <c r="M1797" s="81"/>
    </row>
    <row r="1798" spans="11:13" x14ac:dyDescent="0.35">
      <c r="K1798" s="83"/>
      <c r="L1798" s="83"/>
      <c r="M1798" s="81"/>
    </row>
    <row r="1799" spans="11:13" x14ac:dyDescent="0.35">
      <c r="K1799" s="83"/>
      <c r="L1799" s="83"/>
      <c r="M1799" s="81"/>
    </row>
    <row r="1800" spans="11:13" x14ac:dyDescent="0.35">
      <c r="K1800" s="83"/>
      <c r="L1800" s="83"/>
      <c r="M1800" s="81"/>
    </row>
    <row r="1801" spans="11:13" x14ac:dyDescent="0.35">
      <c r="K1801" s="83"/>
      <c r="L1801" s="83"/>
      <c r="M1801" s="81"/>
    </row>
    <row r="1802" spans="11:13" x14ac:dyDescent="0.35">
      <c r="K1802" s="83"/>
      <c r="L1802" s="83"/>
      <c r="M1802" s="81"/>
    </row>
    <row r="1803" spans="11:13" x14ac:dyDescent="0.35">
      <c r="K1803" s="83"/>
      <c r="L1803" s="83"/>
      <c r="M1803" s="81"/>
    </row>
    <row r="1804" spans="11:13" x14ac:dyDescent="0.35">
      <c r="K1804" s="83"/>
      <c r="L1804" s="83"/>
      <c r="M1804" s="81"/>
    </row>
    <row r="1805" spans="11:13" x14ac:dyDescent="0.35">
      <c r="K1805" s="83"/>
      <c r="L1805" s="83"/>
      <c r="M1805" s="81"/>
    </row>
    <row r="1806" spans="11:13" x14ac:dyDescent="0.35">
      <c r="K1806" s="83"/>
      <c r="L1806" s="83"/>
      <c r="M1806" s="81"/>
    </row>
    <row r="1807" spans="11:13" x14ac:dyDescent="0.35">
      <c r="K1807" s="83"/>
      <c r="L1807" s="83"/>
      <c r="M1807" s="81"/>
    </row>
    <row r="1808" spans="11:13" x14ac:dyDescent="0.35">
      <c r="K1808" s="83"/>
      <c r="L1808" s="83"/>
      <c r="M1808" s="81"/>
    </row>
    <row r="1809" spans="11:13" x14ac:dyDescent="0.35">
      <c r="K1809" s="83"/>
      <c r="L1809" s="83"/>
      <c r="M1809" s="81"/>
    </row>
    <row r="1810" spans="11:13" x14ac:dyDescent="0.35">
      <c r="K1810" s="83"/>
      <c r="L1810" s="83"/>
      <c r="M1810" s="81"/>
    </row>
    <row r="1811" spans="11:13" x14ac:dyDescent="0.35">
      <c r="K1811" s="83"/>
      <c r="L1811" s="83"/>
      <c r="M1811" s="81"/>
    </row>
    <row r="1812" spans="11:13" x14ac:dyDescent="0.35">
      <c r="K1812" s="83"/>
      <c r="L1812" s="83"/>
      <c r="M1812" s="81"/>
    </row>
    <row r="1813" spans="11:13" x14ac:dyDescent="0.35">
      <c r="K1813" s="83"/>
      <c r="L1813" s="83"/>
      <c r="M1813" s="81"/>
    </row>
    <row r="1814" spans="11:13" x14ac:dyDescent="0.35">
      <c r="K1814" s="83"/>
      <c r="L1814" s="83"/>
      <c r="M1814" s="81"/>
    </row>
    <row r="1815" spans="11:13" x14ac:dyDescent="0.35">
      <c r="K1815" s="83"/>
      <c r="L1815" s="83"/>
      <c r="M1815" s="81"/>
    </row>
    <row r="1816" spans="11:13" x14ac:dyDescent="0.35">
      <c r="K1816" s="83"/>
      <c r="L1816" s="83"/>
      <c r="M1816" s="81"/>
    </row>
    <row r="1817" spans="11:13" x14ac:dyDescent="0.35">
      <c r="K1817" s="83"/>
      <c r="L1817" s="83"/>
      <c r="M1817" s="81"/>
    </row>
    <row r="1818" spans="11:13" x14ac:dyDescent="0.35">
      <c r="K1818" s="83"/>
      <c r="L1818" s="83"/>
      <c r="M1818" s="81"/>
    </row>
    <row r="1819" spans="11:13" x14ac:dyDescent="0.35">
      <c r="K1819" s="83"/>
      <c r="L1819" s="83"/>
      <c r="M1819" s="81"/>
    </row>
    <row r="1820" spans="11:13" x14ac:dyDescent="0.35">
      <c r="K1820" s="83"/>
      <c r="L1820" s="83"/>
      <c r="M1820" s="81"/>
    </row>
    <row r="1821" spans="11:13" x14ac:dyDescent="0.35">
      <c r="K1821" s="83"/>
      <c r="L1821" s="83"/>
      <c r="M1821" s="81"/>
    </row>
    <row r="1822" spans="11:13" x14ac:dyDescent="0.35">
      <c r="K1822" s="83"/>
      <c r="L1822" s="83"/>
      <c r="M1822" s="81"/>
    </row>
    <row r="1823" spans="11:13" x14ac:dyDescent="0.35">
      <c r="K1823" s="83"/>
      <c r="L1823" s="83"/>
      <c r="M1823" s="81"/>
    </row>
    <row r="1824" spans="11:13" x14ac:dyDescent="0.35">
      <c r="K1824" s="83"/>
      <c r="L1824" s="83"/>
      <c r="M1824" s="81"/>
    </row>
    <row r="1825" spans="11:13" x14ac:dyDescent="0.35">
      <c r="K1825" s="83"/>
      <c r="L1825" s="83"/>
      <c r="M1825" s="81"/>
    </row>
    <row r="1826" spans="11:13" x14ac:dyDescent="0.35">
      <c r="K1826" s="83"/>
      <c r="L1826" s="83"/>
      <c r="M1826" s="81"/>
    </row>
    <row r="1827" spans="11:13" x14ac:dyDescent="0.35">
      <c r="K1827" s="83"/>
      <c r="L1827" s="83"/>
      <c r="M1827" s="81"/>
    </row>
    <row r="1828" spans="11:13" x14ac:dyDescent="0.35">
      <c r="K1828" s="83"/>
      <c r="L1828" s="83"/>
      <c r="M1828" s="81"/>
    </row>
    <row r="1829" spans="11:13" x14ac:dyDescent="0.35">
      <c r="K1829" s="83"/>
      <c r="L1829" s="83"/>
      <c r="M1829" s="81"/>
    </row>
    <row r="1830" spans="11:13" x14ac:dyDescent="0.35">
      <c r="K1830" s="83"/>
      <c r="L1830" s="83"/>
      <c r="M1830" s="81"/>
    </row>
    <row r="1831" spans="11:13" x14ac:dyDescent="0.35">
      <c r="K1831" s="83"/>
      <c r="L1831" s="83"/>
      <c r="M1831" s="81"/>
    </row>
    <row r="1832" spans="11:13" x14ac:dyDescent="0.35">
      <c r="K1832" s="83"/>
      <c r="L1832" s="83"/>
      <c r="M1832" s="81"/>
    </row>
    <row r="1833" spans="11:13" x14ac:dyDescent="0.35">
      <c r="K1833" s="83"/>
      <c r="L1833" s="83"/>
      <c r="M1833" s="81"/>
    </row>
    <row r="1834" spans="11:13" x14ac:dyDescent="0.35">
      <c r="K1834" s="83"/>
      <c r="L1834" s="83"/>
      <c r="M1834" s="81"/>
    </row>
    <row r="1835" spans="11:13" x14ac:dyDescent="0.35">
      <c r="K1835" s="83"/>
      <c r="L1835" s="83"/>
      <c r="M1835" s="81"/>
    </row>
    <row r="1836" spans="11:13" x14ac:dyDescent="0.35">
      <c r="K1836" s="83"/>
      <c r="L1836" s="83"/>
      <c r="M1836" s="81"/>
    </row>
    <row r="1837" spans="11:13" x14ac:dyDescent="0.35">
      <c r="K1837" s="83"/>
      <c r="L1837" s="83"/>
      <c r="M1837" s="81"/>
    </row>
    <row r="1838" spans="11:13" x14ac:dyDescent="0.35">
      <c r="K1838" s="83"/>
      <c r="L1838" s="83"/>
      <c r="M1838" s="81"/>
    </row>
    <row r="1839" spans="11:13" x14ac:dyDescent="0.35">
      <c r="K1839" s="83"/>
      <c r="L1839" s="83"/>
      <c r="M1839" s="81"/>
    </row>
    <row r="1840" spans="11:13" x14ac:dyDescent="0.35">
      <c r="K1840" s="83"/>
      <c r="L1840" s="83"/>
      <c r="M1840" s="81"/>
    </row>
    <row r="1841" spans="11:13" x14ac:dyDescent="0.35">
      <c r="K1841" s="83"/>
      <c r="L1841" s="83"/>
      <c r="M1841" s="81"/>
    </row>
    <row r="1842" spans="11:13" x14ac:dyDescent="0.35">
      <c r="K1842" s="83"/>
      <c r="L1842" s="83"/>
      <c r="M1842" s="81"/>
    </row>
    <row r="1843" spans="11:13" x14ac:dyDescent="0.35">
      <c r="K1843" s="83"/>
      <c r="L1843" s="83"/>
      <c r="M1843" s="81"/>
    </row>
    <row r="1844" spans="11:13" x14ac:dyDescent="0.35">
      <c r="K1844" s="83"/>
      <c r="L1844" s="83"/>
      <c r="M1844" s="81"/>
    </row>
    <row r="1845" spans="11:13" x14ac:dyDescent="0.35">
      <c r="K1845" s="83"/>
      <c r="L1845" s="83"/>
      <c r="M1845" s="81"/>
    </row>
    <row r="1846" spans="11:13" x14ac:dyDescent="0.35">
      <c r="K1846" s="83"/>
      <c r="L1846" s="83"/>
      <c r="M1846" s="81"/>
    </row>
    <row r="1847" spans="11:13" x14ac:dyDescent="0.35">
      <c r="K1847" s="83"/>
      <c r="L1847" s="83"/>
      <c r="M1847" s="81"/>
    </row>
    <row r="1848" spans="11:13" x14ac:dyDescent="0.35">
      <c r="K1848" s="83"/>
      <c r="L1848" s="83"/>
      <c r="M1848" s="81"/>
    </row>
    <row r="1849" spans="11:13" x14ac:dyDescent="0.35">
      <c r="K1849" s="83"/>
      <c r="L1849" s="83"/>
      <c r="M1849" s="81"/>
    </row>
    <row r="1850" spans="11:13" x14ac:dyDescent="0.35">
      <c r="K1850" s="83"/>
      <c r="L1850" s="83"/>
      <c r="M1850" s="81"/>
    </row>
    <row r="1851" spans="11:13" x14ac:dyDescent="0.35">
      <c r="K1851" s="83"/>
      <c r="L1851" s="83"/>
      <c r="M1851" s="81"/>
    </row>
    <row r="1852" spans="11:13" x14ac:dyDescent="0.35">
      <c r="K1852" s="83"/>
      <c r="L1852" s="83"/>
      <c r="M1852" s="81"/>
    </row>
    <row r="1853" spans="11:13" x14ac:dyDescent="0.35">
      <c r="K1853" s="83"/>
      <c r="L1853" s="83"/>
      <c r="M1853" s="81"/>
    </row>
    <row r="1854" spans="11:13" x14ac:dyDescent="0.35">
      <c r="K1854" s="83"/>
      <c r="L1854" s="83"/>
      <c r="M1854" s="81"/>
    </row>
    <row r="1855" spans="11:13" x14ac:dyDescent="0.35">
      <c r="K1855" s="83"/>
      <c r="L1855" s="83"/>
      <c r="M1855" s="81"/>
    </row>
    <row r="1856" spans="11:13" x14ac:dyDescent="0.35">
      <c r="K1856" s="83"/>
      <c r="L1856" s="83"/>
      <c r="M1856" s="81"/>
    </row>
    <row r="1857" spans="11:13" x14ac:dyDescent="0.35">
      <c r="K1857" s="83"/>
      <c r="L1857" s="83"/>
      <c r="M1857" s="81"/>
    </row>
    <row r="1858" spans="11:13" x14ac:dyDescent="0.35">
      <c r="K1858" s="83"/>
      <c r="L1858" s="83"/>
      <c r="M1858" s="81"/>
    </row>
    <row r="1859" spans="11:13" x14ac:dyDescent="0.35">
      <c r="K1859" s="83"/>
      <c r="L1859" s="83"/>
      <c r="M1859" s="81"/>
    </row>
    <row r="1860" spans="11:13" x14ac:dyDescent="0.35">
      <c r="K1860" s="83"/>
      <c r="L1860" s="83"/>
      <c r="M1860" s="81"/>
    </row>
    <row r="1861" spans="11:13" x14ac:dyDescent="0.35">
      <c r="K1861" s="83"/>
      <c r="L1861" s="83"/>
      <c r="M1861" s="81"/>
    </row>
    <row r="1862" spans="11:13" x14ac:dyDescent="0.35">
      <c r="K1862" s="83"/>
      <c r="L1862" s="83"/>
      <c r="M1862" s="81"/>
    </row>
    <row r="1863" spans="11:13" x14ac:dyDescent="0.35">
      <c r="K1863" s="83"/>
      <c r="L1863" s="83"/>
      <c r="M1863" s="81"/>
    </row>
    <row r="1864" spans="11:13" x14ac:dyDescent="0.35">
      <c r="K1864" s="83"/>
      <c r="L1864" s="83"/>
      <c r="M1864" s="81"/>
    </row>
    <row r="1865" spans="11:13" x14ac:dyDescent="0.35">
      <c r="K1865" s="83"/>
      <c r="L1865" s="83"/>
      <c r="M1865" s="81"/>
    </row>
    <row r="1866" spans="11:13" x14ac:dyDescent="0.35">
      <c r="K1866" s="83"/>
      <c r="L1866" s="83"/>
      <c r="M1866" s="81"/>
    </row>
    <row r="1867" spans="11:13" x14ac:dyDescent="0.35">
      <c r="K1867" s="83"/>
      <c r="L1867" s="83"/>
      <c r="M1867" s="81"/>
    </row>
    <row r="1868" spans="11:13" x14ac:dyDescent="0.35">
      <c r="K1868" s="83"/>
      <c r="L1868" s="83"/>
      <c r="M1868" s="81"/>
    </row>
    <row r="1869" spans="11:13" x14ac:dyDescent="0.35">
      <c r="K1869" s="83"/>
      <c r="L1869" s="83"/>
      <c r="M1869" s="81"/>
    </row>
    <row r="1870" spans="11:13" x14ac:dyDescent="0.35">
      <c r="K1870" s="83"/>
      <c r="L1870" s="83"/>
      <c r="M1870" s="81"/>
    </row>
    <row r="1871" spans="11:13" x14ac:dyDescent="0.35">
      <c r="K1871" s="83"/>
      <c r="L1871" s="83"/>
      <c r="M1871" s="81"/>
    </row>
    <row r="1872" spans="11:13" x14ac:dyDescent="0.35">
      <c r="K1872" s="83"/>
      <c r="L1872" s="83"/>
      <c r="M1872" s="81"/>
    </row>
    <row r="1873" spans="11:13" x14ac:dyDescent="0.35">
      <c r="K1873" s="83"/>
      <c r="L1873" s="83"/>
      <c r="M1873" s="81"/>
    </row>
    <row r="1874" spans="11:13" x14ac:dyDescent="0.35">
      <c r="K1874" s="83"/>
      <c r="L1874" s="83"/>
      <c r="M1874" s="81"/>
    </row>
    <row r="1875" spans="11:13" x14ac:dyDescent="0.35">
      <c r="K1875" s="83"/>
      <c r="L1875" s="83"/>
      <c r="M1875" s="81"/>
    </row>
    <row r="1876" spans="11:13" x14ac:dyDescent="0.35">
      <c r="K1876" s="83"/>
      <c r="L1876" s="83"/>
      <c r="M1876" s="81"/>
    </row>
    <row r="1877" spans="11:13" x14ac:dyDescent="0.35">
      <c r="K1877" s="83"/>
      <c r="L1877" s="83"/>
      <c r="M1877" s="81"/>
    </row>
    <row r="1878" spans="11:13" x14ac:dyDescent="0.35">
      <c r="K1878" s="83"/>
      <c r="L1878" s="83"/>
      <c r="M1878" s="81"/>
    </row>
    <row r="1879" spans="11:13" x14ac:dyDescent="0.35">
      <c r="K1879" s="83"/>
      <c r="L1879" s="83"/>
      <c r="M1879" s="81"/>
    </row>
    <row r="1880" spans="11:13" x14ac:dyDescent="0.35">
      <c r="K1880" s="83"/>
      <c r="L1880" s="83"/>
      <c r="M1880" s="81"/>
    </row>
    <row r="1881" spans="11:13" x14ac:dyDescent="0.35">
      <c r="K1881" s="83"/>
      <c r="L1881" s="83"/>
      <c r="M1881" s="81"/>
    </row>
    <row r="1882" spans="11:13" x14ac:dyDescent="0.35">
      <c r="K1882" s="83"/>
      <c r="L1882" s="83"/>
      <c r="M1882" s="81"/>
    </row>
    <row r="1883" spans="11:13" x14ac:dyDescent="0.35">
      <c r="K1883" s="83"/>
      <c r="L1883" s="83"/>
      <c r="M1883" s="81"/>
    </row>
    <row r="1884" spans="11:13" x14ac:dyDescent="0.35">
      <c r="K1884" s="83"/>
      <c r="L1884" s="83"/>
      <c r="M1884" s="81"/>
    </row>
    <row r="1885" spans="11:13" x14ac:dyDescent="0.35">
      <c r="K1885" s="83"/>
      <c r="L1885" s="83"/>
      <c r="M1885" s="81"/>
    </row>
    <row r="1886" spans="11:13" x14ac:dyDescent="0.35">
      <c r="K1886" s="83"/>
      <c r="L1886" s="83"/>
      <c r="M1886" s="81"/>
    </row>
    <row r="1887" spans="11:13" x14ac:dyDescent="0.35">
      <c r="K1887" s="83"/>
      <c r="L1887" s="83"/>
      <c r="M1887" s="81"/>
    </row>
    <row r="1888" spans="11:13" x14ac:dyDescent="0.35">
      <c r="K1888" s="83"/>
      <c r="L1888" s="83"/>
      <c r="M1888" s="81"/>
    </row>
    <row r="1889" spans="11:13" x14ac:dyDescent="0.35">
      <c r="K1889" s="83"/>
      <c r="L1889" s="83"/>
      <c r="M1889" s="81"/>
    </row>
    <row r="1890" spans="11:13" x14ac:dyDescent="0.35">
      <c r="K1890" s="83"/>
      <c r="L1890" s="83"/>
      <c r="M1890" s="81"/>
    </row>
    <row r="1891" spans="11:13" x14ac:dyDescent="0.35">
      <c r="M1891" s="88"/>
    </row>
  </sheetData>
  <sheetProtection password="CEE9" sheet="1" objects="1" scenarios="1"/>
  <mergeCells count="5">
    <mergeCell ref="A16:K16"/>
    <mergeCell ref="A11:L11"/>
    <mergeCell ref="A12:B12"/>
    <mergeCell ref="D12:E12"/>
    <mergeCell ref="A13:A15"/>
  </mergeCells>
  <printOptions horizontalCentered="1" verticalCentered="1"/>
  <pageMargins left="0.19685039370078741" right="0.19685039370078741" top="0.23622047244094491" bottom="0.23622047244094491" header="0.31496062992125984" footer="0.31496062992125984"/>
  <pageSetup paperSize="9" scale="80" orientation="landscape" horizont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Normal="100" workbookViewId="0"/>
  </sheetViews>
  <sheetFormatPr defaultColWidth="9.109375" defaultRowHeight="14.4" x14ac:dyDescent="0.3"/>
  <cols>
    <col min="1" max="2" width="9.109375" style="23"/>
    <col min="3" max="3" width="14.33203125" style="23" customWidth="1"/>
    <col min="4" max="4" width="15.33203125" style="91" customWidth="1"/>
    <col min="5" max="5" width="18" style="23" bestFit="1" customWidth="1"/>
    <col min="6" max="6" width="23" style="23" bestFit="1" customWidth="1"/>
    <col min="7" max="7" width="9.109375" style="23"/>
    <col min="8" max="8" width="9.109375" style="23" customWidth="1"/>
    <col min="9" max="16384" width="9.109375" style="23"/>
  </cols>
  <sheetData>
    <row r="1" spans="1:13" ht="15" x14ac:dyDescent="0.25">
      <c r="A1" s="274"/>
      <c r="B1" s="275"/>
      <c r="C1" s="275"/>
      <c r="D1" s="276"/>
      <c r="E1" s="275"/>
      <c r="F1" s="275"/>
      <c r="G1" s="275"/>
      <c r="H1" s="275"/>
      <c r="I1" s="275"/>
      <c r="J1" s="277"/>
      <c r="K1" s="199"/>
    </row>
    <row r="2" spans="1:13" ht="15" x14ac:dyDescent="0.25">
      <c r="A2" s="278"/>
      <c r="B2" s="279"/>
      <c r="C2" s="279"/>
      <c r="D2" s="280"/>
      <c r="E2" s="279"/>
      <c r="F2" s="279"/>
      <c r="G2" s="279"/>
      <c r="H2" s="279"/>
      <c r="I2" s="279"/>
      <c r="J2" s="281"/>
      <c r="K2" s="199"/>
    </row>
    <row r="3" spans="1:13" ht="15" x14ac:dyDescent="0.25">
      <c r="A3" s="278"/>
      <c r="B3" s="279"/>
      <c r="C3" s="279"/>
      <c r="D3" s="280"/>
      <c r="E3" s="279"/>
      <c r="F3" s="279"/>
      <c r="G3" s="279"/>
      <c r="H3" s="279"/>
      <c r="I3" s="279"/>
      <c r="J3" s="281"/>
      <c r="K3" s="199"/>
    </row>
    <row r="4" spans="1:13" ht="15" x14ac:dyDescent="0.25">
      <c r="A4" s="278"/>
      <c r="B4" s="279"/>
      <c r="C4" s="279"/>
      <c r="D4" s="280"/>
      <c r="E4" s="279"/>
      <c r="F4" s="279"/>
      <c r="G4" s="279"/>
      <c r="H4" s="279"/>
      <c r="I4" s="279"/>
      <c r="J4" s="281"/>
      <c r="K4" s="199"/>
    </row>
    <row r="5" spans="1:13" ht="15" x14ac:dyDescent="0.25">
      <c r="A5" s="278"/>
      <c r="B5" s="279"/>
      <c r="C5" s="279"/>
      <c r="D5" s="280"/>
      <c r="E5" s="279"/>
      <c r="F5" s="279"/>
      <c r="G5" s="279"/>
      <c r="H5" s="279"/>
      <c r="I5" s="279"/>
      <c r="J5" s="281"/>
      <c r="K5" s="199"/>
    </row>
    <row r="6" spans="1:13" ht="15" x14ac:dyDescent="0.25">
      <c r="A6" s="278"/>
      <c r="B6" s="279"/>
      <c r="C6" s="279"/>
      <c r="D6" s="280"/>
      <c r="E6" s="279"/>
      <c r="F6" s="279"/>
      <c r="G6" s="279"/>
      <c r="H6" s="279"/>
      <c r="I6" s="279"/>
      <c r="J6" s="281"/>
      <c r="K6" s="199"/>
    </row>
    <row r="7" spans="1:13" ht="15" x14ac:dyDescent="0.25">
      <c r="A7" s="278"/>
      <c r="B7" s="279"/>
      <c r="C7" s="279"/>
      <c r="D7" s="280"/>
      <c r="E7" s="279"/>
      <c r="F7" s="279"/>
      <c r="G7" s="279"/>
      <c r="H7" s="279"/>
      <c r="I7" s="279"/>
      <c r="J7" s="281"/>
      <c r="K7" s="199"/>
    </row>
    <row r="8" spans="1:13" ht="15" x14ac:dyDescent="0.25">
      <c r="A8" s="278"/>
      <c r="B8" s="279"/>
      <c r="C8" s="279"/>
      <c r="D8" s="280"/>
      <c r="E8" s="279"/>
      <c r="F8" s="279"/>
      <c r="G8" s="279"/>
      <c r="H8" s="279"/>
      <c r="I8" s="279"/>
      <c r="J8" s="281"/>
      <c r="K8" s="199"/>
    </row>
    <row r="9" spans="1:13" ht="15.75" thickBot="1" x14ac:dyDescent="0.3">
      <c r="A9" s="282"/>
      <c r="B9" s="283"/>
      <c r="C9" s="283"/>
      <c r="D9" s="284"/>
      <c r="E9" s="283"/>
      <c r="F9" s="283"/>
      <c r="G9" s="283"/>
      <c r="H9" s="283"/>
      <c r="I9" s="283"/>
      <c r="J9" s="285"/>
      <c r="K9" s="199"/>
    </row>
    <row r="10" spans="1:13" s="201" customFormat="1" ht="15" customHeight="1" x14ac:dyDescent="0.25">
      <c r="A10" s="266"/>
      <c r="B10" s="267"/>
      <c r="C10" s="267"/>
      <c r="D10" s="267"/>
      <c r="E10" s="267"/>
      <c r="F10" s="267"/>
      <c r="G10" s="267"/>
      <c r="H10" s="268"/>
      <c r="I10" s="267"/>
      <c r="J10" s="269"/>
      <c r="K10" s="300"/>
    </row>
    <row r="11" spans="1:13" s="201" customFormat="1" ht="15" customHeight="1" thickBot="1" x14ac:dyDescent="0.3">
      <c r="A11" s="270"/>
      <c r="B11" s="271"/>
      <c r="C11" s="271"/>
      <c r="D11" s="271"/>
      <c r="E11" s="271"/>
      <c r="F11" s="271"/>
      <c r="G11" s="271"/>
      <c r="H11" s="272"/>
      <c r="I11" s="271"/>
      <c r="J11" s="273"/>
      <c r="K11" s="300"/>
    </row>
    <row r="12" spans="1:13" ht="15" x14ac:dyDescent="0.25">
      <c r="A12" s="326"/>
      <c r="B12" s="224"/>
      <c r="C12" s="225"/>
      <c r="D12" s="225"/>
      <c r="E12" s="226"/>
      <c r="F12" s="225"/>
      <c r="G12" s="225"/>
      <c r="H12" s="225"/>
      <c r="I12" s="227"/>
      <c r="J12" s="326"/>
      <c r="K12" s="34"/>
      <c r="L12" s="34"/>
      <c r="M12" s="34"/>
    </row>
    <row r="13" spans="1:13" ht="15" x14ac:dyDescent="0.25">
      <c r="B13" s="306"/>
      <c r="C13" s="307"/>
      <c r="D13" s="307"/>
      <c r="E13" s="308"/>
      <c r="F13" s="307"/>
      <c r="G13" s="307"/>
      <c r="H13" s="307"/>
      <c r="I13" s="309"/>
      <c r="J13" s="34"/>
      <c r="K13" s="34"/>
      <c r="L13" s="34"/>
      <c r="M13" s="34"/>
    </row>
    <row r="14" spans="1:13" ht="15.75" thickBot="1" x14ac:dyDescent="0.3">
      <c r="B14" s="306"/>
      <c r="C14" s="307"/>
      <c r="D14" s="307"/>
      <c r="E14" s="308"/>
      <c r="F14" s="307"/>
      <c r="G14" s="307"/>
      <c r="H14" s="307"/>
      <c r="I14" s="309"/>
      <c r="J14" s="34"/>
      <c r="K14" s="34"/>
      <c r="L14" s="34"/>
      <c r="M14" s="34"/>
    </row>
    <row r="15" spans="1:13" ht="39.9" customHeight="1" thickBot="1" x14ac:dyDescent="0.35">
      <c r="B15" s="306"/>
      <c r="C15" s="307"/>
      <c r="D15" s="307"/>
      <c r="E15" s="317" t="s">
        <v>45</v>
      </c>
      <c r="F15" s="317" t="s">
        <v>44</v>
      </c>
      <c r="G15" s="307"/>
      <c r="H15" s="307"/>
      <c r="I15" s="309"/>
      <c r="J15" s="34"/>
      <c r="K15" s="34"/>
      <c r="L15" s="34"/>
      <c r="M15" s="34"/>
    </row>
    <row r="16" spans="1:13" ht="39.9" customHeight="1" x14ac:dyDescent="0.3">
      <c r="B16" s="306"/>
      <c r="C16" s="307"/>
      <c r="D16" s="310"/>
      <c r="E16" s="320">
        <v>20</v>
      </c>
      <c r="F16" s="323">
        <f>Pelajar!L22</f>
        <v>6.3376222231123078</v>
      </c>
      <c r="G16" s="307"/>
      <c r="H16" s="307"/>
      <c r="I16" s="309"/>
      <c r="J16" s="34"/>
      <c r="K16" s="34"/>
      <c r="L16" s="34"/>
      <c r="M16" s="34"/>
    </row>
    <row r="17" spans="2:13" ht="39.9" customHeight="1" x14ac:dyDescent="0.3">
      <c r="B17" s="306"/>
      <c r="C17" s="307"/>
      <c r="D17" s="310"/>
      <c r="E17" s="321">
        <v>35</v>
      </c>
      <c r="F17" s="324">
        <f>Sumber!L39</f>
        <v>28.085140690588485</v>
      </c>
      <c r="G17" s="307"/>
      <c r="H17" s="307"/>
      <c r="I17" s="309"/>
      <c r="J17" s="34"/>
      <c r="K17" s="34"/>
      <c r="L17" s="34"/>
      <c r="M17" s="34"/>
    </row>
    <row r="18" spans="2:13" ht="39.9" customHeight="1" x14ac:dyDescent="0.3">
      <c r="B18" s="306"/>
      <c r="C18" s="307"/>
      <c r="D18" s="310"/>
      <c r="E18" s="321">
        <v>15</v>
      </c>
      <c r="F18" s="324">
        <f>SPK!L21</f>
        <v>9.4499999999999993</v>
      </c>
      <c r="G18" s="307"/>
      <c r="H18" s="307"/>
      <c r="I18" s="309"/>
      <c r="J18" s="34"/>
      <c r="K18" s="34"/>
      <c r="L18" s="34"/>
      <c r="M18" s="34"/>
    </row>
    <row r="19" spans="2:13" ht="39.9" customHeight="1" x14ac:dyDescent="0.3">
      <c r="B19" s="306"/>
      <c r="C19" s="307"/>
      <c r="D19" s="310"/>
      <c r="E19" s="321">
        <v>20</v>
      </c>
      <c r="F19" s="324">
        <f>'Pengiktirafan Program'!L17</f>
        <v>3.444</v>
      </c>
      <c r="G19" s="307"/>
      <c r="H19" s="307"/>
      <c r="I19" s="309"/>
      <c r="J19" s="34"/>
      <c r="K19" s="34"/>
      <c r="L19" s="34"/>
      <c r="M19" s="34"/>
    </row>
    <row r="20" spans="2:13" ht="39.9" customHeight="1" thickBot="1" x14ac:dyDescent="0.35">
      <c r="B20" s="306"/>
      <c r="C20" s="307"/>
      <c r="D20" s="310"/>
      <c r="E20" s="322">
        <v>10</v>
      </c>
      <c r="F20" s="325">
        <f>'Pengiktirafan Alumni'!L16</f>
        <v>2.2105263157894735</v>
      </c>
      <c r="G20" s="307"/>
      <c r="H20" s="307"/>
      <c r="I20" s="309"/>
      <c r="J20" s="34"/>
      <c r="K20" s="34"/>
      <c r="L20" s="34"/>
      <c r="M20" s="34"/>
    </row>
    <row r="21" spans="2:13" ht="24" thickBot="1" x14ac:dyDescent="0.35">
      <c r="B21" s="306"/>
      <c r="C21" s="315"/>
      <c r="D21" s="316" t="s">
        <v>177</v>
      </c>
      <c r="E21" s="318">
        <f>SUM(E16:E20)</f>
        <v>100</v>
      </c>
      <c r="F21" s="319">
        <f>IF((SUM(F16:F20)&gt;100),100,SUM(F16:F20))</f>
        <v>49.527289229490272</v>
      </c>
      <c r="G21" s="307"/>
      <c r="H21" s="307"/>
      <c r="I21" s="309"/>
      <c r="J21" s="34"/>
      <c r="K21" s="34"/>
      <c r="L21" s="34"/>
      <c r="M21" s="34"/>
    </row>
    <row r="22" spans="2:13" x14ac:dyDescent="0.3">
      <c r="B22" s="306"/>
      <c r="C22" s="307"/>
      <c r="D22" s="307"/>
      <c r="E22" s="308"/>
      <c r="F22" s="307"/>
      <c r="G22" s="307"/>
      <c r="H22" s="307"/>
      <c r="I22" s="309"/>
      <c r="J22" s="34"/>
      <c r="K22" s="34"/>
      <c r="L22" s="34"/>
      <c r="M22" s="34"/>
    </row>
    <row r="23" spans="2:13" x14ac:dyDescent="0.3">
      <c r="B23" s="306"/>
      <c r="C23" s="307"/>
      <c r="D23" s="307"/>
      <c r="E23" s="308"/>
      <c r="F23" s="307"/>
      <c r="G23" s="307"/>
      <c r="H23" s="307"/>
      <c r="I23" s="309"/>
      <c r="J23" s="34"/>
      <c r="K23" s="34"/>
      <c r="L23" s="34"/>
      <c r="M23" s="34"/>
    </row>
    <row r="24" spans="2:13" x14ac:dyDescent="0.3">
      <c r="B24" s="311"/>
      <c r="C24" s="307"/>
      <c r="D24" s="308"/>
      <c r="E24" s="307"/>
      <c r="F24" s="307"/>
      <c r="G24" s="307"/>
      <c r="H24" s="307"/>
      <c r="I24" s="309"/>
      <c r="J24" s="34"/>
      <c r="K24" s="34"/>
      <c r="L24" s="34"/>
    </row>
    <row r="25" spans="2:13" s="103" customFormat="1" x14ac:dyDescent="0.3">
      <c r="B25" s="312"/>
      <c r="C25" s="313"/>
      <c r="D25" s="313"/>
      <c r="E25" s="313"/>
      <c r="F25" s="313"/>
      <c r="G25" s="313"/>
      <c r="H25" s="313"/>
      <c r="I25" s="314"/>
      <c r="J25" s="101"/>
      <c r="K25" s="101"/>
      <c r="L25" s="101"/>
    </row>
    <row r="26" spans="2:13" x14ac:dyDescent="0.3">
      <c r="B26" s="301"/>
      <c r="C26" s="90"/>
      <c r="D26" s="90"/>
      <c r="E26" s="90"/>
      <c r="F26" s="90"/>
      <c r="G26" s="90"/>
      <c r="H26" s="90"/>
      <c r="I26" s="302"/>
      <c r="J26" s="90"/>
      <c r="K26" s="90"/>
      <c r="L26" s="90"/>
    </row>
    <row r="27" spans="2:13" s="34" customFormat="1" ht="15" thickBot="1" x14ac:dyDescent="0.35">
      <c r="B27" s="303"/>
      <c r="C27" s="304"/>
      <c r="D27" s="305"/>
      <c r="E27" s="304"/>
      <c r="F27" s="304"/>
      <c r="G27" s="304"/>
      <c r="H27" s="304"/>
      <c r="I27" s="299"/>
    </row>
    <row r="28" spans="2:13" s="34" customFormat="1" x14ac:dyDescent="0.3">
      <c r="B28" s="223"/>
      <c r="C28" s="199"/>
      <c r="D28" s="200"/>
      <c r="E28" s="199"/>
      <c r="F28" s="199"/>
      <c r="G28" s="199"/>
      <c r="H28" s="199"/>
      <c r="I28" s="199"/>
    </row>
    <row r="29" spans="2:13" s="34" customFormat="1" x14ac:dyDescent="0.3">
      <c r="B29" s="199"/>
      <c r="C29" s="199"/>
      <c r="D29" s="200"/>
      <c r="E29" s="199"/>
      <c r="F29" s="199"/>
      <c r="G29" s="199"/>
      <c r="H29" s="199"/>
      <c r="I29" s="199"/>
    </row>
    <row r="30" spans="2:13" s="34" customFormat="1" x14ac:dyDescent="0.3">
      <c r="B30" s="199"/>
      <c r="C30" s="199"/>
      <c r="D30" s="200"/>
      <c r="E30" s="199"/>
      <c r="F30" s="199"/>
      <c r="G30" s="199"/>
      <c r="H30" s="199"/>
      <c r="I30" s="199"/>
    </row>
    <row r="31" spans="2:13" s="34" customFormat="1" x14ac:dyDescent="0.3">
      <c r="B31" s="199"/>
      <c r="C31" s="199"/>
      <c r="D31" s="200"/>
      <c r="E31" s="199"/>
      <c r="F31" s="199"/>
      <c r="G31" s="199"/>
      <c r="H31" s="199"/>
      <c r="I31" s="199"/>
    </row>
    <row r="32" spans="2:13" s="34" customFormat="1" x14ac:dyDescent="0.3">
      <c r="B32" s="199"/>
      <c r="C32" s="199"/>
      <c r="D32" s="200"/>
      <c r="E32" s="199"/>
      <c r="F32" s="199"/>
      <c r="G32" s="199"/>
      <c r="H32" s="199"/>
      <c r="I32" s="199"/>
    </row>
    <row r="33" spans="2:12" s="34" customFormat="1" x14ac:dyDescent="0.3">
      <c r="B33" s="199"/>
      <c r="C33" s="199"/>
      <c r="D33" s="200"/>
      <c r="E33" s="199"/>
      <c r="F33" s="199"/>
      <c r="G33" s="199"/>
      <c r="H33" s="199"/>
      <c r="I33" s="199"/>
    </row>
    <row r="34" spans="2:12" x14ac:dyDescent="0.3">
      <c r="J34" s="34"/>
      <c r="K34" s="34"/>
      <c r="L34" s="34"/>
    </row>
  </sheetData>
  <sheetProtection password="CEE9" sheet="1" objects="1" scenarios="1"/>
  <printOptions horizontalCentered="1" verticalCentered="1"/>
  <pageMargins left="0.74803149606299213" right="0.74803149606299213" top="0.74803149606299213" bottom="0.74803149606299213" header="0.31496062992125984" footer="0.31496062992125984"/>
  <pageSetup paperSize="9" scale="78"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Muka Depan</vt:lpstr>
      <vt:lpstr>Mula</vt:lpstr>
      <vt:lpstr>Kemasukan Data</vt:lpstr>
      <vt:lpstr>Pelajar</vt:lpstr>
      <vt:lpstr>Sumber</vt:lpstr>
      <vt:lpstr>SPK</vt:lpstr>
      <vt:lpstr>Pengiktirafan Program</vt:lpstr>
      <vt:lpstr>Pengiktirafan Alumni</vt:lpstr>
      <vt:lpstr>Rumusan Markah</vt:lpstr>
      <vt:lpstr>Sheet1</vt:lpstr>
      <vt:lpstr>'Kemasukan Data'!Check1</vt:lpstr>
      <vt:lpstr>'Kemasukan Data'!Print_Area</vt:lpstr>
      <vt:lpstr>Pelajar!Print_Area</vt:lpstr>
      <vt:lpstr>'Pengiktirafan Alumni'!Print_Area</vt:lpstr>
      <vt:lpstr>'Pengiktirafan Program'!Print_Area</vt:lpstr>
      <vt:lpstr>'Rumusan Markah'!Print_Area</vt:lpstr>
      <vt:lpstr>SPK!Print_Area</vt:lpstr>
      <vt:lpstr>Sumber!Print_Area</vt:lpstr>
      <vt:lpstr>'Pengiktirafan Alumni'!Print_Titles</vt:lpstr>
      <vt:lpstr>'Pengiktirafan Program'!Print_Titles</vt:lpstr>
      <vt:lpstr>SPK!Print_Titles</vt:lpstr>
      <vt:lpstr>Sumber!Print_Titles</vt:lpstr>
      <vt:lpstr>'Kemasukan Data'!Text2</vt:lpstr>
    </vt:vector>
  </TitlesOfParts>
  <Company>Universiti Putra Malaysia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Form - KPT</dc:title>
  <dc:creator>miQ</dc:creator>
  <cp:lastModifiedBy>Anonymous User</cp:lastModifiedBy>
  <cp:lastPrinted>2014-07-03T03:52:59Z</cp:lastPrinted>
  <dcterms:created xsi:type="dcterms:W3CDTF">2010-02-05T03:02:31Z</dcterms:created>
  <dcterms:modified xsi:type="dcterms:W3CDTF">2014-07-04T01:30:32Z</dcterms:modified>
</cp:coreProperties>
</file>